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 codeName="{2109D909-C6D8-E34B-4C66-09127ED2DC4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cel\_VA\DeSite\Artikel\VBA\"/>
    </mc:Choice>
  </mc:AlternateContent>
  <xr:revisionPtr revIDLastSave="0" documentId="13_ncr:1_{823229EE-F130-4479-9189-A484602BE9C5}" xr6:coauthVersionLast="45" xr6:coauthVersionMax="45" xr10:uidLastSave="{00000000-0000-0000-0000-000000000000}"/>
  <bookViews>
    <workbookView xWindow="-120" yWindow="-120" windowWidth="38640" windowHeight="15840" xr2:uid="{E038E4B6-9234-4F10-A176-503BAD0C4B7B}"/>
  </bookViews>
  <sheets>
    <sheet name="Profiel" sheetId="4" r:id="rId1"/>
    <sheet name="Profiel2" sheetId="8" r:id="rId2"/>
    <sheet name="Toelichting" sheetId="5" r:id="rId3"/>
    <sheet name="Archief" sheetId="7" r:id="rId4"/>
    <sheet name="Hulp" sheetId="6" r:id="rId5"/>
  </sheets>
  <functionGroups builtInGroupCount="19"/>
  <definedNames>
    <definedName name="BreedteBovenLijst">Profiel2!$D$32:$D$46</definedName>
    <definedName name="BreedteBovenListArchief">Profiel!$AE$9:$AE$23</definedName>
    <definedName name="BreedteOnderLijst">Profiel2!$C$32:$C$46</definedName>
    <definedName name="BreedteOnderListArchief">Profiel!$AD$9:$AD$23</definedName>
    <definedName name="Datum">Profiel!$D$4</definedName>
    <definedName name="DikteLijst">Profiel2!$B$32:$B$46</definedName>
    <definedName name="DikteListArchief">Profiel!$AC$9:$AC$23</definedName>
    <definedName name="InvoerProfiel2">Profiel2!$B$9:$D$23</definedName>
    <definedName name="Onderdeel">Profiel!$D$3</definedName>
    <definedName name="ProfielNaam">Profiel!$L$7</definedName>
    <definedName name="Project">Profiel!$D$2</definedName>
    <definedName name="SplitAfstandListArchief">Profiel!$AF$9:$AF$23</definedName>
    <definedName name="Tekenvel">Profiel!$L$9:$Q$23</definedName>
    <definedName name="Versie">Profiel!$J$2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6" l="1"/>
  <c r="D4" i="6"/>
  <c r="D3" i="6"/>
  <c r="D2" i="6"/>
  <c r="O2" i="7"/>
  <c r="F4" i="7"/>
  <c r="F3" i="7"/>
  <c r="F2" i="7"/>
  <c r="H2" i="5"/>
  <c r="D4" i="5"/>
  <c r="D3" i="5"/>
  <c r="D2" i="5"/>
  <c r="H2" i="8"/>
  <c r="D4" i="8"/>
  <c r="D3" i="8"/>
  <c r="D2" i="8"/>
  <c r="E9" i="8" l="1"/>
  <c r="H37" i="8" l="1"/>
  <c r="H39" i="8"/>
  <c r="B33" i="8"/>
  <c r="C33" i="8"/>
  <c r="D33" i="8"/>
  <c r="B34" i="8"/>
  <c r="C34" i="8"/>
  <c r="D34" i="8"/>
  <c r="B35" i="8"/>
  <c r="C35" i="8"/>
  <c r="D35" i="8"/>
  <c r="B36" i="8"/>
  <c r="E36" i="8" s="1"/>
  <c r="C36" i="8"/>
  <c r="D36" i="8"/>
  <c r="B37" i="8"/>
  <c r="G37" i="8" s="1"/>
  <c r="C37" i="8"/>
  <c r="D37" i="8"/>
  <c r="B38" i="8"/>
  <c r="E38" i="8" s="1"/>
  <c r="C38" i="8"/>
  <c r="D38" i="8"/>
  <c r="B39" i="8"/>
  <c r="G39" i="8" s="1"/>
  <c r="C39" i="8"/>
  <c r="D39" i="8"/>
  <c r="B40" i="8"/>
  <c r="E40" i="8" s="1"/>
  <c r="C40" i="8"/>
  <c r="D40" i="8"/>
  <c r="B41" i="8"/>
  <c r="E41" i="8" s="1"/>
  <c r="C41" i="8"/>
  <c r="D41" i="8"/>
  <c r="B42" i="8"/>
  <c r="E42" i="8" s="1"/>
  <c r="C42" i="8"/>
  <c r="D42" i="8"/>
  <c r="B43" i="8"/>
  <c r="G43" i="8" s="1"/>
  <c r="C43" i="8"/>
  <c r="D43" i="8"/>
  <c r="B44" i="8"/>
  <c r="E44" i="8" s="1"/>
  <c r="C44" i="8"/>
  <c r="D44" i="8"/>
  <c r="B45" i="8"/>
  <c r="G45" i="8" s="1"/>
  <c r="C45" i="8"/>
  <c r="D45" i="8"/>
  <c r="B46" i="8"/>
  <c r="E46" i="8" s="1"/>
  <c r="C46" i="8"/>
  <c r="D46" i="8"/>
  <c r="D32" i="8"/>
  <c r="C32" i="8"/>
  <c r="B32" i="8"/>
  <c r="P12" i="8"/>
  <c r="P13" i="8"/>
  <c r="P14" i="8"/>
  <c r="P15" i="8"/>
  <c r="P16" i="8"/>
  <c r="P17" i="8"/>
  <c r="P18" i="8"/>
  <c r="P19" i="8"/>
  <c r="P20" i="8"/>
  <c r="P21" i="8"/>
  <c r="P22" i="8"/>
  <c r="P23" i="8"/>
  <c r="P11" i="8"/>
  <c r="P10" i="8"/>
  <c r="P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34" i="8"/>
  <c r="U38" i="8"/>
  <c r="F32" i="8"/>
  <c r="E33" i="8"/>
  <c r="U37" i="8"/>
  <c r="H33" i="8"/>
  <c r="H32" i="8"/>
  <c r="U39" i="8"/>
  <c r="F34" i="8"/>
  <c r="E35" i="8"/>
  <c r="F33" i="8"/>
  <c r="G32" i="8"/>
  <c r="G33" i="8"/>
  <c r="U36" i="8"/>
  <c r="E32" i="8"/>
  <c r="H34" i="8"/>
  <c r="G34" i="8"/>
  <c r="H45" i="8" l="1"/>
  <c r="F39" i="8"/>
  <c r="F45" i="8"/>
  <c r="E39" i="8"/>
  <c r="E45" i="8"/>
  <c r="H43" i="8"/>
  <c r="F37" i="8"/>
  <c r="F43" i="8"/>
  <c r="E37" i="8"/>
  <c r="E43" i="8"/>
  <c r="F41" i="8"/>
  <c r="H46" i="8"/>
  <c r="H44" i="8"/>
  <c r="H42" i="8"/>
  <c r="H40" i="8"/>
  <c r="H38" i="8"/>
  <c r="H36" i="8"/>
  <c r="G46" i="8"/>
  <c r="G44" i="8"/>
  <c r="G42" i="8"/>
  <c r="G40" i="8"/>
  <c r="G38" i="8"/>
  <c r="G36" i="8"/>
  <c r="C47" i="8"/>
  <c r="U35" i="8" s="1"/>
  <c r="F46" i="8"/>
  <c r="F44" i="8"/>
  <c r="F42" i="8"/>
  <c r="F40" i="8"/>
  <c r="F38" i="8"/>
  <c r="F36" i="8"/>
  <c r="B47" i="8"/>
  <c r="U34" i="8" s="1"/>
  <c r="H41" i="8"/>
  <c r="G41" i="8"/>
  <c r="P24" i="8"/>
  <c r="G35" i="8"/>
  <c r="H35" i="8"/>
  <c r="F35" i="8"/>
  <c r="E24" i="8" l="1"/>
  <c r="U18" i="8" s="1"/>
  <c r="C24" i="8"/>
  <c r="U17" i="8" s="1"/>
  <c r="O13" i="8"/>
  <c r="O14" i="8"/>
  <c r="O15" i="8"/>
  <c r="O16" i="8"/>
  <c r="O17" i="8"/>
  <c r="O18" i="8"/>
  <c r="O19" i="8"/>
  <c r="O20" i="8"/>
  <c r="O21" i="8"/>
  <c r="O22" i="8"/>
  <c r="O23" i="8"/>
  <c r="N13" i="8"/>
  <c r="N14" i="8"/>
  <c r="N15" i="8"/>
  <c r="N16" i="8"/>
  <c r="N17" i="8"/>
  <c r="N18" i="8"/>
  <c r="N19" i="8"/>
  <c r="N20" i="8"/>
  <c r="N21" i="8"/>
  <c r="N22" i="8"/>
  <c r="N23" i="8"/>
  <c r="L13" i="8"/>
  <c r="L14" i="8"/>
  <c r="L15" i="8"/>
  <c r="L16" i="8"/>
  <c r="L17" i="8"/>
  <c r="L18" i="8"/>
  <c r="L19" i="8"/>
  <c r="L20" i="8"/>
  <c r="L21" i="8"/>
  <c r="L22" i="8"/>
  <c r="L23" i="8"/>
  <c r="K13" i="8"/>
  <c r="K14" i="8"/>
  <c r="K15" i="8"/>
  <c r="K16" i="8"/>
  <c r="K17" i="8"/>
  <c r="K18" i="8"/>
  <c r="K19" i="8"/>
  <c r="K20" i="8"/>
  <c r="K21" i="8"/>
  <c r="K22" i="8"/>
  <c r="K23" i="8"/>
  <c r="B24" i="8"/>
  <c r="U16" i="8" s="1"/>
  <c r="M13" i="8"/>
  <c r="M14" i="8"/>
  <c r="M15" i="8"/>
  <c r="M16" i="8"/>
  <c r="M17" i="8"/>
  <c r="M18" i="8"/>
  <c r="M19" i="8"/>
  <c r="M20" i="8"/>
  <c r="M21" i="8"/>
  <c r="M22" i="8"/>
  <c r="M23" i="8"/>
  <c r="J13" i="8"/>
  <c r="J14" i="8"/>
  <c r="J15" i="8"/>
  <c r="J16" i="8"/>
  <c r="J17" i="8"/>
  <c r="J18" i="8"/>
  <c r="J19" i="8"/>
  <c r="J20" i="8"/>
  <c r="J21" i="8"/>
  <c r="J22" i="8"/>
  <c r="J23" i="8"/>
  <c r="J9" i="8"/>
  <c r="J10" i="8" s="1"/>
  <c r="J11" i="8" s="1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H9" i="8"/>
  <c r="G9" i="8"/>
  <c r="F9" i="8"/>
  <c r="K10" i="8" l="1"/>
  <c r="M10" i="8" s="1"/>
  <c r="K9" i="8"/>
  <c r="M9" i="8" s="1"/>
  <c r="K11" i="8"/>
  <c r="M11" i="8" s="1"/>
  <c r="F24" i="8"/>
  <c r="J12" i="8"/>
  <c r="G7" i="7"/>
  <c r="K7" i="7" s="1"/>
  <c r="O7" i="7" s="1"/>
  <c r="S7" i="7" s="1"/>
  <c r="W7" i="7" s="1"/>
  <c r="AA7" i="7" s="1"/>
  <c r="AE7" i="7" s="1"/>
  <c r="AI7" i="7" s="1"/>
  <c r="AM7" i="7" s="1"/>
  <c r="AQ7" i="7" s="1"/>
  <c r="AU7" i="7" s="1"/>
  <c r="AY7" i="7" s="1"/>
  <c r="BC7" i="7" s="1"/>
  <c r="BG7" i="7" s="1"/>
  <c r="M10" i="6"/>
  <c r="N10" i="6"/>
  <c r="O10" i="6"/>
  <c r="P10" i="6"/>
  <c r="Q10" i="6"/>
  <c r="M11" i="6"/>
  <c r="N11" i="6"/>
  <c r="O11" i="6"/>
  <c r="P11" i="6"/>
  <c r="Q11" i="6"/>
  <c r="M12" i="6"/>
  <c r="N12" i="6"/>
  <c r="O12" i="6"/>
  <c r="P12" i="6"/>
  <c r="Q12" i="6"/>
  <c r="M13" i="6"/>
  <c r="N13" i="6"/>
  <c r="O13" i="6"/>
  <c r="P13" i="6"/>
  <c r="Q13" i="6"/>
  <c r="M14" i="6"/>
  <c r="N14" i="6"/>
  <c r="O14" i="6"/>
  <c r="P14" i="6"/>
  <c r="Q14" i="6"/>
  <c r="M15" i="6"/>
  <c r="N15" i="6"/>
  <c r="O15" i="6"/>
  <c r="P15" i="6"/>
  <c r="Q15" i="6"/>
  <c r="M16" i="6"/>
  <c r="N16" i="6"/>
  <c r="O16" i="6"/>
  <c r="P16" i="6"/>
  <c r="Q16" i="6"/>
  <c r="M17" i="6"/>
  <c r="N17" i="6"/>
  <c r="O17" i="6"/>
  <c r="P17" i="6"/>
  <c r="Q17" i="6"/>
  <c r="M18" i="6"/>
  <c r="N18" i="6"/>
  <c r="O18" i="6"/>
  <c r="P18" i="6"/>
  <c r="Q18" i="6"/>
  <c r="M19" i="6"/>
  <c r="N19" i="6"/>
  <c r="O19" i="6"/>
  <c r="P19" i="6"/>
  <c r="Q19" i="6"/>
  <c r="M20" i="6"/>
  <c r="N20" i="6"/>
  <c r="O20" i="6"/>
  <c r="P20" i="6"/>
  <c r="Q20" i="6"/>
  <c r="M21" i="6"/>
  <c r="N21" i="6"/>
  <c r="O21" i="6"/>
  <c r="P21" i="6"/>
  <c r="Q21" i="6"/>
  <c r="M22" i="6"/>
  <c r="N22" i="6"/>
  <c r="O22" i="6"/>
  <c r="P22" i="6"/>
  <c r="Q22" i="6"/>
  <c r="M23" i="6"/>
  <c r="N23" i="6"/>
  <c r="O23" i="6"/>
  <c r="P23" i="6"/>
  <c r="Q23" i="6"/>
  <c r="M24" i="6"/>
  <c r="N24" i="6"/>
  <c r="O24" i="6"/>
  <c r="P24" i="6"/>
  <c r="Q24" i="6"/>
  <c r="M25" i="6"/>
  <c r="N25" i="6"/>
  <c r="O25" i="6"/>
  <c r="P25" i="6"/>
  <c r="Q25" i="6"/>
  <c r="M26" i="6"/>
  <c r="N26" i="6"/>
  <c r="O26" i="6"/>
  <c r="P26" i="6"/>
  <c r="Q26" i="6"/>
  <c r="M27" i="6"/>
  <c r="N27" i="6"/>
  <c r="O27" i="6"/>
  <c r="P27" i="6"/>
  <c r="Q27" i="6"/>
  <c r="M28" i="6"/>
  <c r="N28" i="6"/>
  <c r="O28" i="6"/>
  <c r="P28" i="6"/>
  <c r="Q28" i="6"/>
  <c r="M29" i="6"/>
  <c r="N29" i="6"/>
  <c r="O29" i="6"/>
  <c r="P29" i="6"/>
  <c r="Q29" i="6"/>
  <c r="M30" i="6"/>
  <c r="N30" i="6"/>
  <c r="O30" i="6"/>
  <c r="P30" i="6"/>
  <c r="Q30" i="6"/>
  <c r="M31" i="6"/>
  <c r="N31" i="6"/>
  <c r="O31" i="6"/>
  <c r="P31" i="6"/>
  <c r="Q31" i="6"/>
  <c r="M32" i="6"/>
  <c r="N32" i="6"/>
  <c r="O32" i="6"/>
  <c r="P32" i="6"/>
  <c r="Q32" i="6"/>
  <c r="M33" i="6"/>
  <c r="N33" i="6"/>
  <c r="O33" i="6"/>
  <c r="P33" i="6"/>
  <c r="Q33" i="6"/>
  <c r="M34" i="6"/>
  <c r="N34" i="6"/>
  <c r="O34" i="6"/>
  <c r="P34" i="6"/>
  <c r="Q34" i="6"/>
  <c r="M35" i="6"/>
  <c r="N35" i="6"/>
  <c r="O35" i="6"/>
  <c r="P35" i="6"/>
  <c r="Q35" i="6"/>
  <c r="M36" i="6"/>
  <c r="N36" i="6"/>
  <c r="O36" i="6"/>
  <c r="P36" i="6"/>
  <c r="Q36" i="6"/>
  <c r="M37" i="6"/>
  <c r="N37" i="6"/>
  <c r="O37" i="6"/>
  <c r="P37" i="6"/>
  <c r="Q37" i="6"/>
  <c r="M38" i="6"/>
  <c r="N38" i="6"/>
  <c r="O38" i="6"/>
  <c r="P38" i="6"/>
  <c r="Q38" i="6"/>
  <c r="M39" i="6"/>
  <c r="N39" i="6"/>
  <c r="O39" i="6"/>
  <c r="P39" i="6"/>
  <c r="Q39" i="6"/>
  <c r="M40" i="6"/>
  <c r="N40" i="6"/>
  <c r="O40" i="6"/>
  <c r="P40" i="6"/>
  <c r="Q40" i="6"/>
  <c r="M41" i="6"/>
  <c r="N41" i="6"/>
  <c r="O41" i="6"/>
  <c r="P41" i="6"/>
  <c r="Q41" i="6"/>
  <c r="M42" i="6"/>
  <c r="N42" i="6"/>
  <c r="O42" i="6"/>
  <c r="P42" i="6"/>
  <c r="Q42" i="6"/>
  <c r="M43" i="6"/>
  <c r="N43" i="6"/>
  <c r="O43" i="6"/>
  <c r="P43" i="6"/>
  <c r="Q43" i="6"/>
  <c r="M44" i="6"/>
  <c r="N44" i="6"/>
  <c r="O44" i="6"/>
  <c r="P44" i="6"/>
  <c r="Q44" i="6"/>
  <c r="M45" i="6"/>
  <c r="N45" i="6"/>
  <c r="O45" i="6"/>
  <c r="P45" i="6"/>
  <c r="Q45" i="6"/>
  <c r="M46" i="6"/>
  <c r="N46" i="6"/>
  <c r="O46" i="6"/>
  <c r="P46" i="6"/>
  <c r="Q46" i="6"/>
  <c r="M47" i="6"/>
  <c r="N47" i="6"/>
  <c r="O47" i="6"/>
  <c r="P47" i="6"/>
  <c r="Q47" i="6"/>
  <c r="M48" i="6"/>
  <c r="N48" i="6"/>
  <c r="O48" i="6"/>
  <c r="P48" i="6"/>
  <c r="Q48" i="6"/>
  <c r="M49" i="6"/>
  <c r="N49" i="6"/>
  <c r="O49" i="6"/>
  <c r="P49" i="6"/>
  <c r="Q49" i="6"/>
  <c r="M50" i="6"/>
  <c r="N50" i="6"/>
  <c r="O50" i="6"/>
  <c r="P50" i="6"/>
  <c r="Q50" i="6"/>
  <c r="M51" i="6"/>
  <c r="N51" i="6"/>
  <c r="O51" i="6"/>
  <c r="P51" i="6"/>
  <c r="Q51" i="6"/>
  <c r="M52" i="6"/>
  <c r="N52" i="6"/>
  <c r="O52" i="6"/>
  <c r="P52" i="6"/>
  <c r="Q52" i="6"/>
  <c r="M53" i="6"/>
  <c r="N53" i="6"/>
  <c r="O53" i="6"/>
  <c r="P53" i="6"/>
  <c r="Q53" i="6"/>
  <c r="M54" i="6"/>
  <c r="N54" i="6"/>
  <c r="O54" i="6"/>
  <c r="P54" i="6"/>
  <c r="Q54" i="6"/>
  <c r="M55" i="6"/>
  <c r="N55" i="6"/>
  <c r="O55" i="6"/>
  <c r="P55" i="6"/>
  <c r="Q55" i="6"/>
  <c r="M56" i="6"/>
  <c r="N56" i="6"/>
  <c r="O56" i="6"/>
  <c r="P56" i="6"/>
  <c r="Q56" i="6"/>
  <c r="M57" i="6"/>
  <c r="N57" i="6"/>
  <c r="O57" i="6"/>
  <c r="P57" i="6"/>
  <c r="Q57" i="6"/>
  <c r="M58" i="6"/>
  <c r="N58" i="6"/>
  <c r="O58" i="6"/>
  <c r="P58" i="6"/>
  <c r="Q58" i="6"/>
  <c r="M59" i="6"/>
  <c r="N59" i="6"/>
  <c r="O59" i="6"/>
  <c r="P59" i="6"/>
  <c r="Q59" i="6"/>
  <c r="M60" i="6"/>
  <c r="N60" i="6"/>
  <c r="O60" i="6"/>
  <c r="P60" i="6"/>
  <c r="Q60" i="6"/>
  <c r="M61" i="6"/>
  <c r="N61" i="6"/>
  <c r="O61" i="6"/>
  <c r="P61" i="6"/>
  <c r="Q61" i="6"/>
  <c r="M62" i="6"/>
  <c r="N62" i="6"/>
  <c r="O62" i="6"/>
  <c r="P62" i="6"/>
  <c r="Q62" i="6"/>
  <c r="M63" i="6"/>
  <c r="N63" i="6"/>
  <c r="O63" i="6"/>
  <c r="P63" i="6"/>
  <c r="Q63" i="6"/>
  <c r="M64" i="6"/>
  <c r="N64" i="6"/>
  <c r="O64" i="6"/>
  <c r="P64" i="6"/>
  <c r="Q64" i="6"/>
  <c r="M65" i="6"/>
  <c r="N65" i="6"/>
  <c r="O65" i="6"/>
  <c r="P65" i="6"/>
  <c r="Q65" i="6"/>
  <c r="M66" i="6"/>
  <c r="N66" i="6"/>
  <c r="O66" i="6"/>
  <c r="P66" i="6"/>
  <c r="Q66" i="6"/>
  <c r="M67" i="6"/>
  <c r="N67" i="6"/>
  <c r="O67" i="6"/>
  <c r="P67" i="6"/>
  <c r="Q67" i="6"/>
  <c r="M68" i="6"/>
  <c r="N68" i="6"/>
  <c r="O68" i="6"/>
  <c r="P68" i="6"/>
  <c r="Q68" i="6"/>
  <c r="M69" i="6"/>
  <c r="N69" i="6"/>
  <c r="O69" i="6"/>
  <c r="P69" i="6"/>
  <c r="Q69" i="6"/>
  <c r="M70" i="6"/>
  <c r="N70" i="6"/>
  <c r="O70" i="6"/>
  <c r="P70" i="6"/>
  <c r="Q70" i="6"/>
  <c r="M71" i="6"/>
  <c r="N71" i="6"/>
  <c r="O71" i="6"/>
  <c r="P71" i="6"/>
  <c r="Q71" i="6"/>
  <c r="M72" i="6"/>
  <c r="N72" i="6"/>
  <c r="O72" i="6"/>
  <c r="P72" i="6"/>
  <c r="Q72" i="6"/>
  <c r="M73" i="6"/>
  <c r="N73" i="6"/>
  <c r="O73" i="6"/>
  <c r="P73" i="6"/>
  <c r="Q73" i="6"/>
  <c r="M74" i="6"/>
  <c r="N74" i="6"/>
  <c r="O74" i="6"/>
  <c r="P74" i="6"/>
  <c r="Q74" i="6"/>
  <c r="M75" i="6"/>
  <c r="N75" i="6"/>
  <c r="O75" i="6"/>
  <c r="P75" i="6"/>
  <c r="Q75" i="6"/>
  <c r="M76" i="6"/>
  <c r="N76" i="6"/>
  <c r="O76" i="6"/>
  <c r="P76" i="6"/>
  <c r="Q76" i="6"/>
  <c r="M77" i="6"/>
  <c r="N77" i="6"/>
  <c r="O77" i="6"/>
  <c r="P77" i="6"/>
  <c r="Q77" i="6"/>
  <c r="M78" i="6"/>
  <c r="N78" i="6"/>
  <c r="O78" i="6"/>
  <c r="P78" i="6"/>
  <c r="Q78" i="6"/>
  <c r="M79" i="6"/>
  <c r="N79" i="6"/>
  <c r="O79" i="6"/>
  <c r="P79" i="6"/>
  <c r="Q79" i="6"/>
  <c r="M80" i="6"/>
  <c r="N80" i="6"/>
  <c r="O80" i="6"/>
  <c r="P80" i="6"/>
  <c r="Q80" i="6"/>
  <c r="M81" i="6"/>
  <c r="N81" i="6"/>
  <c r="O81" i="6"/>
  <c r="P81" i="6"/>
  <c r="Q81" i="6"/>
  <c r="M82" i="6"/>
  <c r="N82" i="6"/>
  <c r="O82" i="6"/>
  <c r="P82" i="6"/>
  <c r="Q82" i="6"/>
  <c r="M83" i="6"/>
  <c r="N83" i="6"/>
  <c r="O83" i="6"/>
  <c r="P83" i="6"/>
  <c r="Q83" i="6"/>
  <c r="M84" i="6"/>
  <c r="N84" i="6"/>
  <c r="O84" i="6"/>
  <c r="P84" i="6"/>
  <c r="Q84" i="6"/>
  <c r="M85" i="6"/>
  <c r="N85" i="6"/>
  <c r="O85" i="6"/>
  <c r="P85" i="6"/>
  <c r="Q85" i="6"/>
  <c r="M86" i="6"/>
  <c r="N86" i="6"/>
  <c r="O86" i="6"/>
  <c r="P86" i="6"/>
  <c r="Q86" i="6"/>
  <c r="M87" i="6"/>
  <c r="N87" i="6"/>
  <c r="O87" i="6"/>
  <c r="P87" i="6"/>
  <c r="Q87" i="6"/>
  <c r="M88" i="6"/>
  <c r="N88" i="6"/>
  <c r="O88" i="6"/>
  <c r="P88" i="6"/>
  <c r="Q88" i="6"/>
  <c r="M89" i="6"/>
  <c r="N89" i="6"/>
  <c r="O89" i="6"/>
  <c r="P89" i="6"/>
  <c r="Q89" i="6"/>
  <c r="M90" i="6"/>
  <c r="N90" i="6"/>
  <c r="O90" i="6"/>
  <c r="P90" i="6"/>
  <c r="Q90" i="6"/>
  <c r="M91" i="6"/>
  <c r="N91" i="6"/>
  <c r="O91" i="6"/>
  <c r="P91" i="6"/>
  <c r="Q91" i="6"/>
  <c r="M92" i="6"/>
  <c r="N92" i="6"/>
  <c r="O92" i="6"/>
  <c r="P92" i="6"/>
  <c r="Q92" i="6"/>
  <c r="M93" i="6"/>
  <c r="N93" i="6"/>
  <c r="O93" i="6"/>
  <c r="P93" i="6"/>
  <c r="Q93" i="6"/>
  <c r="M94" i="6"/>
  <c r="N94" i="6"/>
  <c r="O94" i="6"/>
  <c r="P94" i="6"/>
  <c r="Q94" i="6"/>
  <c r="M95" i="6"/>
  <c r="N95" i="6"/>
  <c r="O95" i="6"/>
  <c r="P95" i="6"/>
  <c r="Q95" i="6"/>
  <c r="M96" i="6"/>
  <c r="N96" i="6"/>
  <c r="O96" i="6"/>
  <c r="P96" i="6"/>
  <c r="Q96" i="6"/>
  <c r="M97" i="6"/>
  <c r="N97" i="6"/>
  <c r="O97" i="6"/>
  <c r="P97" i="6"/>
  <c r="Q97" i="6"/>
  <c r="M98" i="6"/>
  <c r="N98" i="6"/>
  <c r="O98" i="6"/>
  <c r="P98" i="6"/>
  <c r="Q98" i="6"/>
  <c r="M99" i="6"/>
  <c r="N99" i="6"/>
  <c r="O99" i="6"/>
  <c r="P99" i="6"/>
  <c r="Q99" i="6"/>
  <c r="M100" i="6"/>
  <c r="N100" i="6"/>
  <c r="O100" i="6"/>
  <c r="P100" i="6"/>
  <c r="Q100" i="6"/>
  <c r="M101" i="6"/>
  <c r="N101" i="6"/>
  <c r="O101" i="6"/>
  <c r="P101" i="6"/>
  <c r="Q101" i="6"/>
  <c r="M102" i="6"/>
  <c r="N102" i="6"/>
  <c r="O102" i="6"/>
  <c r="P102" i="6"/>
  <c r="Q102" i="6"/>
  <c r="M103" i="6"/>
  <c r="N103" i="6"/>
  <c r="O103" i="6"/>
  <c r="P103" i="6"/>
  <c r="Q103" i="6"/>
  <c r="M104" i="6"/>
  <c r="N104" i="6"/>
  <c r="O104" i="6"/>
  <c r="P104" i="6"/>
  <c r="Q104" i="6"/>
  <c r="M105" i="6"/>
  <c r="N105" i="6"/>
  <c r="O105" i="6"/>
  <c r="P105" i="6"/>
  <c r="Q105" i="6"/>
  <c r="M106" i="6"/>
  <c r="N106" i="6"/>
  <c r="O106" i="6"/>
  <c r="P106" i="6"/>
  <c r="Q106" i="6"/>
  <c r="M107" i="6"/>
  <c r="N107" i="6"/>
  <c r="O107" i="6"/>
  <c r="P107" i="6"/>
  <c r="Q107" i="6"/>
  <c r="M108" i="6"/>
  <c r="N108" i="6"/>
  <c r="O108" i="6"/>
  <c r="P108" i="6"/>
  <c r="Q108" i="6"/>
  <c r="M109" i="6"/>
  <c r="N109" i="6"/>
  <c r="O109" i="6"/>
  <c r="P109" i="6"/>
  <c r="Q109" i="6"/>
  <c r="M110" i="6"/>
  <c r="N110" i="6"/>
  <c r="O110" i="6"/>
  <c r="P110" i="6"/>
  <c r="Q110" i="6"/>
  <c r="M111" i="6"/>
  <c r="N111" i="6"/>
  <c r="O111" i="6"/>
  <c r="P111" i="6"/>
  <c r="Q111" i="6"/>
  <c r="M112" i="6"/>
  <c r="N112" i="6"/>
  <c r="O112" i="6"/>
  <c r="P112" i="6"/>
  <c r="Q112" i="6"/>
  <c r="M113" i="6"/>
  <c r="N113" i="6"/>
  <c r="O113" i="6"/>
  <c r="P113" i="6"/>
  <c r="Q113" i="6"/>
  <c r="M114" i="6"/>
  <c r="N114" i="6"/>
  <c r="O114" i="6"/>
  <c r="P114" i="6"/>
  <c r="Q114" i="6"/>
  <c r="M115" i="6"/>
  <c r="N115" i="6"/>
  <c r="O115" i="6"/>
  <c r="P115" i="6"/>
  <c r="Q115" i="6"/>
  <c r="M116" i="6"/>
  <c r="N116" i="6"/>
  <c r="O116" i="6"/>
  <c r="P116" i="6"/>
  <c r="Q116" i="6"/>
  <c r="M117" i="6"/>
  <c r="N117" i="6"/>
  <c r="O117" i="6"/>
  <c r="P117" i="6"/>
  <c r="Q117" i="6"/>
  <c r="M118" i="6"/>
  <c r="N118" i="6"/>
  <c r="O118" i="6"/>
  <c r="P118" i="6"/>
  <c r="Q118" i="6"/>
  <c r="M119" i="6"/>
  <c r="N119" i="6"/>
  <c r="O119" i="6"/>
  <c r="P119" i="6"/>
  <c r="Q119" i="6"/>
  <c r="M120" i="6"/>
  <c r="N120" i="6"/>
  <c r="O120" i="6"/>
  <c r="P120" i="6"/>
  <c r="Q120" i="6"/>
  <c r="M121" i="6"/>
  <c r="N121" i="6"/>
  <c r="O121" i="6"/>
  <c r="P121" i="6"/>
  <c r="Q121" i="6"/>
  <c r="M122" i="6"/>
  <c r="N122" i="6"/>
  <c r="O122" i="6"/>
  <c r="P122" i="6"/>
  <c r="Q122" i="6"/>
  <c r="M123" i="6"/>
  <c r="N123" i="6"/>
  <c r="O123" i="6"/>
  <c r="P123" i="6"/>
  <c r="Q123" i="6"/>
  <c r="M124" i="6"/>
  <c r="N124" i="6"/>
  <c r="O124" i="6"/>
  <c r="P124" i="6"/>
  <c r="Q124" i="6"/>
  <c r="M125" i="6"/>
  <c r="N125" i="6"/>
  <c r="O125" i="6"/>
  <c r="P125" i="6"/>
  <c r="Q125" i="6"/>
  <c r="M126" i="6"/>
  <c r="N126" i="6"/>
  <c r="O126" i="6"/>
  <c r="P126" i="6"/>
  <c r="Q126" i="6"/>
  <c r="M127" i="6"/>
  <c r="N127" i="6"/>
  <c r="O127" i="6"/>
  <c r="P127" i="6"/>
  <c r="Q127" i="6"/>
  <c r="M128" i="6"/>
  <c r="N128" i="6"/>
  <c r="O128" i="6"/>
  <c r="P128" i="6"/>
  <c r="Q128" i="6"/>
  <c r="M129" i="6"/>
  <c r="N129" i="6"/>
  <c r="O129" i="6"/>
  <c r="P129" i="6"/>
  <c r="Q129" i="6"/>
  <c r="M130" i="6"/>
  <c r="N130" i="6"/>
  <c r="O130" i="6"/>
  <c r="P130" i="6"/>
  <c r="Q130" i="6"/>
  <c r="M131" i="6"/>
  <c r="N131" i="6"/>
  <c r="O131" i="6"/>
  <c r="P131" i="6"/>
  <c r="Q131" i="6"/>
  <c r="M132" i="6"/>
  <c r="N132" i="6"/>
  <c r="O132" i="6"/>
  <c r="P132" i="6"/>
  <c r="Q132" i="6"/>
  <c r="M133" i="6"/>
  <c r="N133" i="6"/>
  <c r="O133" i="6"/>
  <c r="P133" i="6"/>
  <c r="Q133" i="6"/>
  <c r="M134" i="6"/>
  <c r="N134" i="6"/>
  <c r="O134" i="6"/>
  <c r="P134" i="6"/>
  <c r="Q134" i="6"/>
  <c r="M135" i="6"/>
  <c r="N135" i="6"/>
  <c r="O135" i="6"/>
  <c r="P135" i="6"/>
  <c r="Q135" i="6"/>
  <c r="M136" i="6"/>
  <c r="N136" i="6"/>
  <c r="O136" i="6"/>
  <c r="P136" i="6"/>
  <c r="Q136" i="6"/>
  <c r="M137" i="6"/>
  <c r="N137" i="6"/>
  <c r="O137" i="6"/>
  <c r="P137" i="6"/>
  <c r="Q137" i="6"/>
  <c r="M138" i="6"/>
  <c r="N138" i="6"/>
  <c r="O138" i="6"/>
  <c r="P138" i="6"/>
  <c r="Q138" i="6"/>
  <c r="M139" i="6"/>
  <c r="N139" i="6"/>
  <c r="O139" i="6"/>
  <c r="P139" i="6"/>
  <c r="Q139" i="6"/>
  <c r="M140" i="6"/>
  <c r="N140" i="6"/>
  <c r="O140" i="6"/>
  <c r="P140" i="6"/>
  <c r="Q140" i="6"/>
  <c r="M141" i="6"/>
  <c r="N141" i="6"/>
  <c r="O141" i="6"/>
  <c r="P141" i="6"/>
  <c r="Q141" i="6"/>
  <c r="M142" i="6"/>
  <c r="N142" i="6"/>
  <c r="O142" i="6"/>
  <c r="P142" i="6"/>
  <c r="Q142" i="6"/>
  <c r="M143" i="6"/>
  <c r="N143" i="6"/>
  <c r="O143" i="6"/>
  <c r="P143" i="6"/>
  <c r="Q143" i="6"/>
  <c r="M144" i="6"/>
  <c r="N144" i="6"/>
  <c r="O144" i="6"/>
  <c r="P144" i="6"/>
  <c r="Q144" i="6"/>
  <c r="M145" i="6"/>
  <c r="N145" i="6"/>
  <c r="O145" i="6"/>
  <c r="P145" i="6"/>
  <c r="Q145" i="6"/>
  <c r="M146" i="6"/>
  <c r="N146" i="6"/>
  <c r="O146" i="6"/>
  <c r="P146" i="6"/>
  <c r="Q146" i="6"/>
  <c r="M147" i="6"/>
  <c r="N147" i="6"/>
  <c r="O147" i="6"/>
  <c r="P147" i="6"/>
  <c r="Q147" i="6"/>
  <c r="M148" i="6"/>
  <c r="N148" i="6"/>
  <c r="O148" i="6"/>
  <c r="P148" i="6"/>
  <c r="Q148" i="6"/>
  <c r="M149" i="6"/>
  <c r="N149" i="6"/>
  <c r="O149" i="6"/>
  <c r="P149" i="6"/>
  <c r="Q149" i="6"/>
  <c r="M150" i="6"/>
  <c r="N150" i="6"/>
  <c r="O150" i="6"/>
  <c r="P150" i="6"/>
  <c r="Q150" i="6"/>
  <c r="M151" i="6"/>
  <c r="N151" i="6"/>
  <c r="O151" i="6"/>
  <c r="P151" i="6"/>
  <c r="Q151" i="6"/>
  <c r="M152" i="6"/>
  <c r="N152" i="6"/>
  <c r="O152" i="6"/>
  <c r="P152" i="6"/>
  <c r="Q152" i="6"/>
  <c r="M153" i="6"/>
  <c r="N153" i="6"/>
  <c r="O153" i="6"/>
  <c r="P153" i="6"/>
  <c r="Q153" i="6"/>
  <c r="M154" i="6"/>
  <c r="N154" i="6"/>
  <c r="O154" i="6"/>
  <c r="P154" i="6"/>
  <c r="Q154" i="6"/>
  <c r="M155" i="6"/>
  <c r="N155" i="6"/>
  <c r="O155" i="6"/>
  <c r="P155" i="6"/>
  <c r="Q155" i="6"/>
  <c r="M156" i="6"/>
  <c r="N156" i="6"/>
  <c r="O156" i="6"/>
  <c r="P156" i="6"/>
  <c r="Q156" i="6"/>
  <c r="M157" i="6"/>
  <c r="N157" i="6"/>
  <c r="O157" i="6"/>
  <c r="P157" i="6"/>
  <c r="Q157" i="6"/>
  <c r="M158" i="6"/>
  <c r="N158" i="6"/>
  <c r="O158" i="6"/>
  <c r="P158" i="6"/>
  <c r="Q158" i="6"/>
  <c r="M159" i="6"/>
  <c r="N159" i="6"/>
  <c r="O159" i="6"/>
  <c r="P159" i="6"/>
  <c r="Q159" i="6"/>
  <c r="M160" i="6"/>
  <c r="N160" i="6"/>
  <c r="O160" i="6"/>
  <c r="P160" i="6"/>
  <c r="Q160" i="6"/>
  <c r="M161" i="6"/>
  <c r="N161" i="6"/>
  <c r="O161" i="6"/>
  <c r="P161" i="6"/>
  <c r="Q161" i="6"/>
  <c r="M162" i="6"/>
  <c r="N162" i="6"/>
  <c r="O162" i="6"/>
  <c r="P162" i="6"/>
  <c r="Q162" i="6"/>
  <c r="M163" i="6"/>
  <c r="N163" i="6"/>
  <c r="O163" i="6"/>
  <c r="P163" i="6"/>
  <c r="Q163" i="6"/>
  <c r="M164" i="6"/>
  <c r="N164" i="6"/>
  <c r="O164" i="6"/>
  <c r="P164" i="6"/>
  <c r="Q164" i="6"/>
  <c r="M165" i="6"/>
  <c r="N165" i="6"/>
  <c r="O165" i="6"/>
  <c r="P165" i="6"/>
  <c r="Q165" i="6"/>
  <c r="M166" i="6"/>
  <c r="N166" i="6"/>
  <c r="O166" i="6"/>
  <c r="P166" i="6"/>
  <c r="Q166" i="6"/>
  <c r="M167" i="6"/>
  <c r="N167" i="6"/>
  <c r="O167" i="6"/>
  <c r="P167" i="6"/>
  <c r="Q167" i="6"/>
  <c r="M168" i="6"/>
  <c r="N168" i="6"/>
  <c r="O168" i="6"/>
  <c r="P168" i="6"/>
  <c r="Q168" i="6"/>
  <c r="M169" i="6"/>
  <c r="N169" i="6"/>
  <c r="O169" i="6"/>
  <c r="P169" i="6"/>
  <c r="Q169" i="6"/>
  <c r="M170" i="6"/>
  <c r="N170" i="6"/>
  <c r="O170" i="6"/>
  <c r="P170" i="6"/>
  <c r="Q170" i="6"/>
  <c r="M171" i="6"/>
  <c r="N171" i="6"/>
  <c r="O171" i="6"/>
  <c r="P171" i="6"/>
  <c r="Q171" i="6"/>
  <c r="M172" i="6"/>
  <c r="N172" i="6"/>
  <c r="O172" i="6"/>
  <c r="P172" i="6"/>
  <c r="Q172" i="6"/>
  <c r="M173" i="6"/>
  <c r="N173" i="6"/>
  <c r="O173" i="6"/>
  <c r="P173" i="6"/>
  <c r="Q173" i="6"/>
  <c r="M174" i="6"/>
  <c r="N174" i="6"/>
  <c r="O174" i="6"/>
  <c r="P174" i="6"/>
  <c r="Q174" i="6"/>
  <c r="M175" i="6"/>
  <c r="N175" i="6"/>
  <c r="O175" i="6"/>
  <c r="P175" i="6"/>
  <c r="Q175" i="6"/>
  <c r="M176" i="6"/>
  <c r="N176" i="6"/>
  <c r="O176" i="6"/>
  <c r="P176" i="6"/>
  <c r="Q176" i="6"/>
  <c r="M177" i="6"/>
  <c r="N177" i="6"/>
  <c r="O177" i="6"/>
  <c r="P177" i="6"/>
  <c r="Q177" i="6"/>
  <c r="M178" i="6"/>
  <c r="N178" i="6"/>
  <c r="O178" i="6"/>
  <c r="P178" i="6"/>
  <c r="Q178" i="6"/>
  <c r="M179" i="6"/>
  <c r="N179" i="6"/>
  <c r="O179" i="6"/>
  <c r="P179" i="6"/>
  <c r="Q179" i="6"/>
  <c r="M180" i="6"/>
  <c r="N180" i="6"/>
  <c r="O180" i="6"/>
  <c r="P180" i="6"/>
  <c r="Q180" i="6"/>
  <c r="M181" i="6"/>
  <c r="N181" i="6"/>
  <c r="O181" i="6"/>
  <c r="P181" i="6"/>
  <c r="Q181" i="6"/>
  <c r="M182" i="6"/>
  <c r="N182" i="6"/>
  <c r="O182" i="6"/>
  <c r="P182" i="6"/>
  <c r="Q182" i="6"/>
  <c r="M183" i="6"/>
  <c r="N183" i="6"/>
  <c r="O183" i="6"/>
  <c r="P183" i="6"/>
  <c r="Q183" i="6"/>
  <c r="M184" i="6"/>
  <c r="N184" i="6"/>
  <c r="O184" i="6"/>
  <c r="P184" i="6"/>
  <c r="Q184" i="6"/>
  <c r="M185" i="6"/>
  <c r="N185" i="6"/>
  <c r="O185" i="6"/>
  <c r="P185" i="6"/>
  <c r="Q185" i="6"/>
  <c r="M186" i="6"/>
  <c r="N186" i="6"/>
  <c r="O186" i="6"/>
  <c r="P186" i="6"/>
  <c r="Q186" i="6"/>
  <c r="M187" i="6"/>
  <c r="N187" i="6"/>
  <c r="O187" i="6"/>
  <c r="P187" i="6"/>
  <c r="Q187" i="6"/>
  <c r="M188" i="6"/>
  <c r="N188" i="6"/>
  <c r="O188" i="6"/>
  <c r="P188" i="6"/>
  <c r="Q188" i="6"/>
  <c r="M189" i="6"/>
  <c r="N189" i="6"/>
  <c r="O189" i="6"/>
  <c r="P189" i="6"/>
  <c r="Q189" i="6"/>
  <c r="M190" i="6"/>
  <c r="N190" i="6"/>
  <c r="O190" i="6"/>
  <c r="P190" i="6"/>
  <c r="Q190" i="6"/>
  <c r="M191" i="6"/>
  <c r="N191" i="6"/>
  <c r="O191" i="6"/>
  <c r="P191" i="6"/>
  <c r="Q191" i="6"/>
  <c r="M192" i="6"/>
  <c r="N192" i="6"/>
  <c r="O192" i="6"/>
  <c r="P192" i="6"/>
  <c r="Q192" i="6"/>
  <c r="M193" i="6"/>
  <c r="N193" i="6"/>
  <c r="O193" i="6"/>
  <c r="P193" i="6"/>
  <c r="Q193" i="6"/>
  <c r="M194" i="6"/>
  <c r="N194" i="6"/>
  <c r="O194" i="6"/>
  <c r="P194" i="6"/>
  <c r="Q194" i="6"/>
  <c r="M195" i="6"/>
  <c r="N195" i="6"/>
  <c r="O195" i="6"/>
  <c r="P195" i="6"/>
  <c r="Q195" i="6"/>
  <c r="M196" i="6"/>
  <c r="N196" i="6"/>
  <c r="O196" i="6"/>
  <c r="P196" i="6"/>
  <c r="Q196" i="6"/>
  <c r="M197" i="6"/>
  <c r="N197" i="6"/>
  <c r="O197" i="6"/>
  <c r="P197" i="6"/>
  <c r="Q197" i="6"/>
  <c r="M198" i="6"/>
  <c r="N198" i="6"/>
  <c r="O198" i="6"/>
  <c r="P198" i="6"/>
  <c r="Q198" i="6"/>
  <c r="M199" i="6"/>
  <c r="N199" i="6"/>
  <c r="O199" i="6"/>
  <c r="P199" i="6"/>
  <c r="Q199" i="6"/>
  <c r="M200" i="6"/>
  <c r="N200" i="6"/>
  <c r="O200" i="6"/>
  <c r="P200" i="6"/>
  <c r="Q200" i="6"/>
  <c r="M201" i="6"/>
  <c r="N201" i="6"/>
  <c r="O201" i="6"/>
  <c r="P201" i="6"/>
  <c r="Q201" i="6"/>
  <c r="M202" i="6"/>
  <c r="N202" i="6"/>
  <c r="O202" i="6"/>
  <c r="P202" i="6"/>
  <c r="Q202" i="6"/>
  <c r="M203" i="6"/>
  <c r="N203" i="6"/>
  <c r="O203" i="6"/>
  <c r="P203" i="6"/>
  <c r="Q203" i="6"/>
  <c r="M204" i="6"/>
  <c r="N204" i="6"/>
  <c r="O204" i="6"/>
  <c r="P204" i="6"/>
  <c r="Q204" i="6"/>
  <c r="M205" i="6"/>
  <c r="N205" i="6"/>
  <c r="O205" i="6"/>
  <c r="P205" i="6"/>
  <c r="Q205" i="6"/>
  <c r="M206" i="6"/>
  <c r="N206" i="6"/>
  <c r="O206" i="6"/>
  <c r="P206" i="6"/>
  <c r="Q206" i="6"/>
  <c r="M207" i="6"/>
  <c r="N207" i="6"/>
  <c r="O207" i="6"/>
  <c r="P207" i="6"/>
  <c r="Q207" i="6"/>
  <c r="M208" i="6"/>
  <c r="N208" i="6"/>
  <c r="O208" i="6"/>
  <c r="P208" i="6"/>
  <c r="Q208" i="6"/>
  <c r="M209" i="6"/>
  <c r="N209" i="6"/>
  <c r="O209" i="6"/>
  <c r="P209" i="6"/>
  <c r="Q209" i="6"/>
  <c r="M210" i="6"/>
  <c r="N210" i="6"/>
  <c r="O210" i="6"/>
  <c r="P210" i="6"/>
  <c r="Q210" i="6"/>
  <c r="M211" i="6"/>
  <c r="N211" i="6"/>
  <c r="O211" i="6"/>
  <c r="P211" i="6"/>
  <c r="Q211" i="6"/>
  <c r="M212" i="6"/>
  <c r="N212" i="6"/>
  <c r="O212" i="6"/>
  <c r="P212" i="6"/>
  <c r="Q212" i="6"/>
  <c r="M213" i="6"/>
  <c r="N213" i="6"/>
  <c r="O213" i="6"/>
  <c r="P213" i="6"/>
  <c r="Q213" i="6"/>
  <c r="M214" i="6"/>
  <c r="N214" i="6"/>
  <c r="O214" i="6"/>
  <c r="P214" i="6"/>
  <c r="Q214" i="6"/>
  <c r="M215" i="6"/>
  <c r="N215" i="6"/>
  <c r="O215" i="6"/>
  <c r="P215" i="6"/>
  <c r="Q215" i="6"/>
  <c r="M216" i="6"/>
  <c r="N216" i="6"/>
  <c r="O216" i="6"/>
  <c r="P216" i="6"/>
  <c r="Q216" i="6"/>
  <c r="M217" i="6"/>
  <c r="N217" i="6"/>
  <c r="O217" i="6"/>
  <c r="P217" i="6"/>
  <c r="Q217" i="6"/>
  <c r="M218" i="6"/>
  <c r="N218" i="6"/>
  <c r="O218" i="6"/>
  <c r="P218" i="6"/>
  <c r="Q218" i="6"/>
  <c r="M219" i="6"/>
  <c r="N219" i="6"/>
  <c r="O219" i="6"/>
  <c r="P219" i="6"/>
  <c r="Q219" i="6"/>
  <c r="M220" i="6"/>
  <c r="N220" i="6"/>
  <c r="O220" i="6"/>
  <c r="P220" i="6"/>
  <c r="Q220" i="6"/>
  <c r="M221" i="6"/>
  <c r="N221" i="6"/>
  <c r="O221" i="6"/>
  <c r="P221" i="6"/>
  <c r="Q221" i="6"/>
  <c r="M222" i="6"/>
  <c r="N222" i="6"/>
  <c r="O222" i="6"/>
  <c r="P222" i="6"/>
  <c r="Q222" i="6"/>
  <c r="M223" i="6"/>
  <c r="N223" i="6"/>
  <c r="O223" i="6"/>
  <c r="P223" i="6"/>
  <c r="Q223" i="6"/>
  <c r="M224" i="6"/>
  <c r="N224" i="6"/>
  <c r="O224" i="6"/>
  <c r="P224" i="6"/>
  <c r="Q224" i="6"/>
  <c r="M225" i="6"/>
  <c r="N225" i="6"/>
  <c r="O225" i="6"/>
  <c r="P225" i="6"/>
  <c r="Q225" i="6"/>
  <c r="M226" i="6"/>
  <c r="N226" i="6"/>
  <c r="O226" i="6"/>
  <c r="P226" i="6"/>
  <c r="Q226" i="6"/>
  <c r="M227" i="6"/>
  <c r="N227" i="6"/>
  <c r="O227" i="6"/>
  <c r="P227" i="6"/>
  <c r="Q227" i="6"/>
  <c r="M228" i="6"/>
  <c r="N228" i="6"/>
  <c r="O228" i="6"/>
  <c r="P228" i="6"/>
  <c r="Q228" i="6"/>
  <c r="M229" i="6"/>
  <c r="N229" i="6"/>
  <c r="O229" i="6"/>
  <c r="P229" i="6"/>
  <c r="Q229" i="6"/>
  <c r="M230" i="6"/>
  <c r="N230" i="6"/>
  <c r="O230" i="6"/>
  <c r="P230" i="6"/>
  <c r="Q230" i="6"/>
  <c r="M231" i="6"/>
  <c r="N231" i="6"/>
  <c r="O231" i="6"/>
  <c r="P231" i="6"/>
  <c r="Q231" i="6"/>
  <c r="M232" i="6"/>
  <c r="N232" i="6"/>
  <c r="O232" i="6"/>
  <c r="P232" i="6"/>
  <c r="Q232" i="6"/>
  <c r="M233" i="6"/>
  <c r="N233" i="6"/>
  <c r="O233" i="6"/>
  <c r="P233" i="6"/>
  <c r="Q233" i="6"/>
  <c r="M234" i="6"/>
  <c r="N234" i="6"/>
  <c r="O234" i="6"/>
  <c r="P234" i="6"/>
  <c r="Q234" i="6"/>
  <c r="M235" i="6"/>
  <c r="N235" i="6"/>
  <c r="O235" i="6"/>
  <c r="P235" i="6"/>
  <c r="Q235" i="6"/>
  <c r="M236" i="6"/>
  <c r="N236" i="6"/>
  <c r="O236" i="6"/>
  <c r="P236" i="6"/>
  <c r="Q236" i="6"/>
  <c r="M237" i="6"/>
  <c r="N237" i="6"/>
  <c r="O237" i="6"/>
  <c r="P237" i="6"/>
  <c r="Q237" i="6"/>
  <c r="M238" i="6"/>
  <c r="N238" i="6"/>
  <c r="O238" i="6"/>
  <c r="P238" i="6"/>
  <c r="Q238" i="6"/>
  <c r="M239" i="6"/>
  <c r="N239" i="6"/>
  <c r="O239" i="6"/>
  <c r="P239" i="6"/>
  <c r="Q239" i="6"/>
  <c r="M240" i="6"/>
  <c r="N240" i="6"/>
  <c r="O240" i="6"/>
  <c r="P240" i="6"/>
  <c r="Q240" i="6"/>
  <c r="M241" i="6"/>
  <c r="N241" i="6"/>
  <c r="O241" i="6"/>
  <c r="P241" i="6"/>
  <c r="Q241" i="6"/>
  <c r="M242" i="6"/>
  <c r="N242" i="6"/>
  <c r="O242" i="6"/>
  <c r="P242" i="6"/>
  <c r="Q242" i="6"/>
  <c r="M243" i="6"/>
  <c r="N243" i="6"/>
  <c r="O243" i="6"/>
  <c r="P243" i="6"/>
  <c r="Q243" i="6"/>
  <c r="M244" i="6"/>
  <c r="N244" i="6"/>
  <c r="O244" i="6"/>
  <c r="P244" i="6"/>
  <c r="Q244" i="6"/>
  <c r="M245" i="6"/>
  <c r="N245" i="6"/>
  <c r="O245" i="6"/>
  <c r="P245" i="6"/>
  <c r="Q245" i="6"/>
  <c r="M246" i="6"/>
  <c r="N246" i="6"/>
  <c r="O246" i="6"/>
  <c r="P246" i="6"/>
  <c r="Q246" i="6"/>
  <c r="M247" i="6"/>
  <c r="N247" i="6"/>
  <c r="O247" i="6"/>
  <c r="P247" i="6"/>
  <c r="Q247" i="6"/>
  <c r="M248" i="6"/>
  <c r="N248" i="6"/>
  <c r="O248" i="6"/>
  <c r="P248" i="6"/>
  <c r="Q248" i="6"/>
  <c r="M249" i="6"/>
  <c r="N249" i="6"/>
  <c r="O249" i="6"/>
  <c r="P249" i="6"/>
  <c r="Q249" i="6"/>
  <c r="M250" i="6"/>
  <c r="N250" i="6"/>
  <c r="O250" i="6"/>
  <c r="P250" i="6"/>
  <c r="Q250" i="6"/>
  <c r="M251" i="6"/>
  <c r="N251" i="6"/>
  <c r="O251" i="6"/>
  <c r="P251" i="6"/>
  <c r="Q251" i="6"/>
  <c r="M252" i="6"/>
  <c r="N252" i="6"/>
  <c r="O252" i="6"/>
  <c r="P252" i="6"/>
  <c r="Q252" i="6"/>
  <c r="M253" i="6"/>
  <c r="N253" i="6"/>
  <c r="O253" i="6"/>
  <c r="P253" i="6"/>
  <c r="Q253" i="6"/>
  <c r="M254" i="6"/>
  <c r="N254" i="6"/>
  <c r="O254" i="6"/>
  <c r="P254" i="6"/>
  <c r="Q254" i="6"/>
  <c r="M255" i="6"/>
  <c r="N255" i="6"/>
  <c r="O255" i="6"/>
  <c r="P255" i="6"/>
  <c r="Q255" i="6"/>
  <c r="M256" i="6"/>
  <c r="N256" i="6"/>
  <c r="O256" i="6"/>
  <c r="P256" i="6"/>
  <c r="Q256" i="6"/>
  <c r="M257" i="6"/>
  <c r="N257" i="6"/>
  <c r="O257" i="6"/>
  <c r="P257" i="6"/>
  <c r="Q257" i="6"/>
  <c r="M258" i="6"/>
  <c r="N258" i="6"/>
  <c r="O258" i="6"/>
  <c r="P258" i="6"/>
  <c r="Q258" i="6"/>
  <c r="M259" i="6"/>
  <c r="N259" i="6"/>
  <c r="O259" i="6"/>
  <c r="P259" i="6"/>
  <c r="Q259" i="6"/>
  <c r="M260" i="6"/>
  <c r="N260" i="6"/>
  <c r="O260" i="6"/>
  <c r="P260" i="6"/>
  <c r="Q260" i="6"/>
  <c r="M261" i="6"/>
  <c r="N261" i="6"/>
  <c r="O261" i="6"/>
  <c r="P261" i="6"/>
  <c r="Q261" i="6"/>
  <c r="M262" i="6"/>
  <c r="N262" i="6"/>
  <c r="O262" i="6"/>
  <c r="P262" i="6"/>
  <c r="Q262" i="6"/>
  <c r="M263" i="6"/>
  <c r="N263" i="6"/>
  <c r="O263" i="6"/>
  <c r="P263" i="6"/>
  <c r="Q263" i="6"/>
  <c r="Q9" i="6"/>
  <c r="P9" i="6"/>
  <c r="O9" i="6"/>
  <c r="N9" i="6"/>
  <c r="M9" i="6"/>
  <c r="K263" i="6"/>
  <c r="K257" i="6"/>
  <c r="K258" i="6"/>
  <c r="K259" i="6"/>
  <c r="K260" i="6"/>
  <c r="K261" i="6"/>
  <c r="K26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10" i="6"/>
  <c r="K11" i="6"/>
  <c r="K12" i="6"/>
  <c r="K13" i="6"/>
  <c r="K9" i="6"/>
  <c r="K12" i="8" l="1"/>
  <c r="M12" i="8" s="1"/>
  <c r="M24" i="8" s="1"/>
  <c r="Q24" i="8" s="1"/>
  <c r="L12" i="8" s="1"/>
  <c r="N12" i="8" s="1"/>
  <c r="O12" i="8" s="1"/>
  <c r="U19" i="8"/>
  <c r="L11" i="8" l="1"/>
  <c r="N11" i="8" s="1"/>
  <c r="O11" i="8" s="1"/>
  <c r="U21" i="8"/>
  <c r="L10" i="8"/>
  <c r="N10" i="8" s="1"/>
  <c r="O10" i="8" s="1"/>
  <c r="L9" i="8"/>
  <c r="N9" i="8" s="1"/>
  <c r="O9" i="8" s="1"/>
  <c r="O24" i="8" l="1"/>
  <c r="U20" i="8" s="1"/>
  <c r="N24" i="8"/>
</calcChain>
</file>

<file path=xl/sharedStrings.xml><?xml version="1.0" encoding="utf-8"?>
<sst xmlns="http://schemas.openxmlformats.org/spreadsheetml/2006/main" count="739" uniqueCount="221">
  <si>
    <t>Dikte</t>
  </si>
  <si>
    <t>Nr</t>
  </si>
  <si>
    <t>Oppervlak</t>
  </si>
  <si>
    <t>Omtrek</t>
  </si>
  <si>
    <t>W</t>
  </si>
  <si>
    <t>I</t>
  </si>
  <si>
    <t>ASCII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</si>
  <si>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</si>
  <si>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</si>
  <si>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</si>
  <si>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</si>
  <si>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</si>
  <si>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</si>
  <si>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</si>
  <si>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</si>
  <si>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</si>
  <si>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</si>
  <si>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</si>
  <si>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</si>
  <si>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</si>
  <si>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</si>
  <si>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</si>
  <si>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</si>
  <si>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</si>
  <si>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</si>
  <si>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</si>
  <si>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</si>
  <si>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</si>
  <si>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</si>
  <si>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</si>
  <si>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</si>
  <si>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</si>
  <si>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</si>
  <si>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</si>
  <si>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</si>
  <si>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</si>
  <si>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</si>
  <si>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</si>
  <si>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</si>
  <si>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</si>
  <si>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</si>
  <si>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</si>
  <si>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</si>
  <si>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</si>
  <si>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</si>
  <si>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</si>
  <si>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</si>
  <si>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</si>
  <si>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</si>
  <si>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</si>
  <si>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</si>
  <si>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</si>
  <si>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</si>
  <si>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</si>
  <si>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</si>
  <si>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</si>
  <si>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</si>
  <si>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!</t>
  </si>
  <si>
    <t>@</t>
  </si>
  <si>
    <t>#</t>
  </si>
  <si>
    <t>%</t>
  </si>
  <si>
    <t>^</t>
  </si>
  <si>
    <t>&amp;</t>
  </si>
  <si>
    <t>(</t>
  </si>
  <si>
    <t>)</t>
  </si>
  <si>
    <t>_</t>
  </si>
  <si>
    <t>-</t>
  </si>
  <si>
    <t>+</t>
  </si>
  <si>
    <t>=</t>
  </si>
  <si>
    <t>|</t>
  </si>
  <si>
    <t>\</t>
  </si>
  <si>
    <t>?</t>
  </si>
  <si>
    <t>&lt;</t>
  </si>
  <si>
    <t>&gt;</t>
  </si>
  <si>
    <t>.</t>
  </si>
  <si>
    <t>,</t>
  </si>
  <si>
    <t>Wingdings 2</t>
  </si>
  <si>
    <t>Symbol</t>
  </si>
  <si>
    <t>MT Extra</t>
  </si>
  <si>
    <t>Teken</t>
  </si>
  <si>
    <t>Wingdings 3</t>
  </si>
  <si>
    <t>BO</t>
  </si>
  <si>
    <t>BB</t>
  </si>
  <si>
    <t>Breedte</t>
  </si>
  <si>
    <t>Profielnaam</t>
  </si>
  <si>
    <t>Preview</t>
  </si>
  <si>
    <t>Project:</t>
  </si>
  <si>
    <t>Versie:</t>
  </si>
  <si>
    <t>1.00</t>
  </si>
  <si>
    <t>Onderdeel:</t>
  </si>
  <si>
    <t>Datum:</t>
  </si>
  <si>
    <t>Gestapelde profielen</t>
  </si>
  <si>
    <t>[mm]</t>
  </si>
  <si>
    <t>Onder [mm]</t>
  </si>
  <si>
    <t>Boven  [mm]</t>
  </si>
  <si>
    <r>
      <t>[mm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]</t>
    </r>
  </si>
  <si>
    <r>
      <t>[mm</t>
    </r>
    <r>
      <rPr>
        <b/>
        <vertAlign val="super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]</t>
    </r>
  </si>
  <si>
    <t xml:space="preserve">Profielnaam:  </t>
  </si>
  <si>
    <t>Voor alleen de dikte en breedte in</t>
  </si>
  <si>
    <t>Klik op logo Vullings Advies</t>
  </si>
  <si>
    <t>Wingdings</t>
  </si>
  <si>
    <t>Font</t>
  </si>
  <si>
    <t>Teken+font</t>
  </si>
  <si>
    <t>Klik op logo voor formulier Fonts</t>
  </si>
  <si>
    <t>Profielonderdelen</t>
  </si>
  <si>
    <t>Einde</t>
  </si>
  <si>
    <t>Tabel</t>
  </si>
  <si>
    <t>END</t>
  </si>
  <si>
    <t xml:space="preserve">    ARCHIEF</t>
  </si>
  <si>
    <t>Einde tabel - Meer profielen in het archief, dan constante  "MaxProfInArchief" in VBA module "Algemeen" aanpassen</t>
  </si>
  <si>
    <t>Locatie JPG's van preview eigen profiel</t>
  </si>
  <si>
    <t>Toelichting</t>
  </si>
  <si>
    <t>In gestapelde profielen worden enkele geometrische profiel eigenschappen bepaald zoals</t>
  </si>
  <si>
    <t>de omtrek, oppervlak, zwaartepunt en kwadratisch oppervlaktemoment (traagheidsmoment).</t>
  </si>
  <si>
    <t>Het gewenste profiel is opgebouwd uit een drietal basis vormen die op elkaar worden gestapeld.</t>
  </si>
  <si>
    <t xml:space="preserve">De basis vormen zijn een rechthoek, driehoek en trapezium. </t>
  </si>
  <si>
    <t>Van de basis vormen moet de dikte (hoogte) worden ingevoerd, de breedte onder en de breedte boven.</t>
  </si>
  <si>
    <t>De overige gegevens worden automatisch berekend. Het resultaat wordt naast de invoer weergegeven</t>
  </si>
  <si>
    <t>in een eenvoudige grafische voorstelling van het gestapelde profiel. Alle afzonderlijke onderdelen zijn</t>
  </si>
  <si>
    <t>weergegeven in een andere kleur. In dit geval kunnen er maixmaal 15 basis vormen op elkaar worden</t>
  </si>
  <si>
    <t xml:space="preserve">gestapeld. </t>
  </si>
  <si>
    <t xml:space="preserve">In dit Excel document zijn er twee verschillende manieren gebruikt om de berekeningen uit te voeren. </t>
  </si>
  <si>
    <t>In werkblad "Profiel" wordt alles met behulp van VBA gedaan, inclusief de invoer met behulp van een invoerformulier.</t>
  </si>
  <si>
    <t>In werkblad "Profiel2" wordt alles met behulp van Excel en VBA in de vorm van eigen functies.</t>
  </si>
  <si>
    <t>Door op het logo te klikken wordt een VBa menu gestart waarin de invoerwaarden van het werkblad wordt gelezen</t>
  </si>
  <si>
    <t>en worden automatisch alle profielgrootheden berekend. De invoerwaarden kunnen in het formulier verder worden</t>
  </si>
  <si>
    <t>bewerkt. Dit kan ook samen worden gebruikt door de invoer te wijzigen in het werkblad zelf. De berekeningen worden</t>
  </si>
  <si>
    <t>gedaan op het moment dat op de knop "Lees" wordt geklikt. De informatie op het werkblad "Profiel" wordt opnieuw</t>
  </si>
  <si>
    <t xml:space="preserve">gelezen waarbij alle gegevens in het formulier worden overscherven. </t>
  </si>
  <si>
    <t>Als er wijzgingen in de invoer worden aangebracht via het invoerformulier, kunnen deze gegevens terug op het werkblad</t>
  </si>
  <si>
    <t>worden geplaatst door op de knop "Schrijf" te klikken. Dan worden alle invoerwaarden op het werkblad overschreven.</t>
  </si>
  <si>
    <t>Onderdeel van het uitvoeren van de berekeningen is het genereren van een tekening van het profiel. Dit wordt automatisch</t>
  </si>
  <si>
    <t>gedaan op het moment dat het profiel wordt berekend. Een herberekening wordt altijd uitgevoerd zodra er in het formulier een</t>
  </si>
  <si>
    <t>wijziging in de invoerdate wordt aangebracht.</t>
  </si>
  <si>
    <t>3)  "Reset" verwijderd alle gegevens uit het formulier en kan een geheel nieuw profiel worden samengesteld.</t>
  </si>
  <si>
    <t>4)  Met de pijl knoppen kan het geselecteerde onderdeel (basis vorm) worden gewijzigd van locatie.</t>
  </si>
  <si>
    <t>2)  Selecteer een profiel onderdeel (basis vorm) uit de lijst en wijzig deze met de knop "Vervangen".</t>
  </si>
  <si>
    <t>1)  Voer een nieuwe basis vorm toe door een nieuw "profiel onderdeel" toe te voegen met de knop "Toevoegen".</t>
  </si>
  <si>
    <t>Wijzigingen kunnen worden aangebracht door:</t>
  </si>
  <si>
    <t>5)  Met de knop "Archiveer" wordt het profiel opgeslagen op het werkblad "Archief". Tevens wordt een</t>
  </si>
  <si>
    <t xml:space="preserve">     grafische preview (JPG) van het profiel opgeslagen op de hardeschijf.</t>
  </si>
  <si>
    <t>Werkblad "Profiel" - tab "Profiel"</t>
  </si>
  <si>
    <t>Werkblad "Profiel" - tab "Archief"</t>
  </si>
  <si>
    <r>
      <t>I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</si>
  <si>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z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</si>
  <si>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A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</si>
  <si>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O</t>
    </r>
    <r>
      <rPr>
        <b/>
        <vertAlign val="subscript"/>
        <sz val="11"/>
        <color theme="0"/>
        <rFont val="Calibri"/>
        <family val="2"/>
        <scheme val="minor"/>
      </rPr>
      <t>i</t>
    </r>
  </si>
  <si>
    <t>Breedte (b)</t>
  </si>
  <si>
    <t>Breedte (a)</t>
  </si>
  <si>
    <t>Dikte (h)</t>
  </si>
  <si>
    <r>
      <t>[mm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]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</si>
  <si>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ok</t>
    </r>
  </si>
  <si>
    <t>ok = onderkant profiel (lijn BB, zie figuur)</t>
  </si>
  <si>
    <r>
      <t>z-z</t>
    </r>
    <r>
      <rPr>
        <b/>
        <i/>
        <vertAlign val="subscript"/>
        <sz val="11"/>
        <color theme="0"/>
        <rFont val="Calibri"/>
        <family val="2"/>
        <scheme val="minor"/>
      </rPr>
      <t>i</t>
    </r>
  </si>
  <si>
    <r>
      <t>z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 xml:space="preserve"> x A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</si>
  <si>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z</t>
    </r>
    <r>
      <rPr>
        <b/>
        <i/>
        <vertAlign val="subscript"/>
        <sz val="11"/>
        <color theme="0"/>
        <rFont val="Calibri"/>
        <family val="2"/>
        <scheme val="minor"/>
      </rPr>
      <t>i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vertAlign val="subscript"/>
        <sz val="11"/>
        <color theme="0"/>
        <rFont val="Calibri"/>
        <family val="2"/>
        <scheme val="minor"/>
      </rPr>
      <t>tov ok</t>
    </r>
  </si>
  <si>
    <r>
      <t>(z-z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)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x A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</si>
  <si>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I</t>
    </r>
    <r>
      <rPr>
        <vertAlign val="subscript"/>
        <sz val="11"/>
        <color theme="1"/>
        <rFont val="Calibri"/>
        <family val="2"/>
        <scheme val="minor"/>
      </rPr>
      <t>prof</t>
    </r>
  </si>
  <si>
    <r>
      <t>A</t>
    </r>
    <r>
      <rPr>
        <vertAlign val="subscript"/>
        <sz val="11"/>
        <color theme="1"/>
        <rFont val="Calibri"/>
        <family val="2"/>
        <scheme val="minor"/>
      </rPr>
      <t>prof</t>
    </r>
  </si>
  <si>
    <r>
      <t>h</t>
    </r>
    <r>
      <rPr>
        <vertAlign val="subscript"/>
        <sz val="11"/>
        <color theme="1"/>
        <rFont val="Calibri"/>
        <family val="2"/>
        <scheme val="minor"/>
      </rPr>
      <t>prof</t>
    </r>
  </si>
  <si>
    <r>
      <t>b</t>
    </r>
    <r>
      <rPr>
        <vertAlign val="subscript"/>
        <sz val="11"/>
        <color theme="1"/>
        <rFont val="Calibri"/>
        <family val="2"/>
        <scheme val="minor"/>
      </rPr>
      <t>prof</t>
    </r>
  </si>
  <si>
    <r>
      <t>zp</t>
    </r>
    <r>
      <rPr>
        <vertAlign val="subscript"/>
        <sz val="11"/>
        <color theme="1"/>
        <rFont val="Calibri"/>
        <family val="2"/>
        <scheme val="minor"/>
      </rPr>
      <t>prof</t>
    </r>
  </si>
  <si>
    <r>
      <t>O</t>
    </r>
    <r>
      <rPr>
        <vertAlign val="subscript"/>
        <sz val="11"/>
        <color theme="1"/>
        <rFont val="Calibri"/>
        <family val="2"/>
        <scheme val="minor"/>
      </rPr>
      <t>prof</t>
    </r>
  </si>
  <si>
    <r>
      <t>O</t>
    </r>
    <r>
      <rPr>
        <vertAlign val="subscript"/>
        <sz val="11"/>
        <color theme="1"/>
        <rFont val="Calibri"/>
        <family val="2"/>
        <scheme val="minor"/>
      </rPr>
      <t>-b</t>
    </r>
  </si>
  <si>
    <r>
      <t>O</t>
    </r>
    <r>
      <rPr>
        <b/>
        <vertAlign val="subscript"/>
        <sz val="11"/>
        <color theme="0"/>
        <rFont val="Calibri"/>
        <family val="2"/>
        <scheme val="minor"/>
      </rPr>
      <t>-b</t>
    </r>
  </si>
  <si>
    <t>Samenvatting profiel</t>
  </si>
  <si>
    <t>mm</t>
  </si>
  <si>
    <r>
      <t>mm</t>
    </r>
    <r>
      <rPr>
        <vertAlign val="superscript"/>
        <sz val="11"/>
        <rFont val="Calibri"/>
        <family val="2"/>
        <scheme val="minor"/>
      </rPr>
      <t>4</t>
    </r>
  </si>
  <si>
    <r>
      <t>mm</t>
    </r>
    <r>
      <rPr>
        <vertAlign val="superscript"/>
        <sz val="11"/>
        <rFont val="Calibri"/>
        <family val="2"/>
        <scheme val="minor"/>
      </rPr>
      <t>2</t>
    </r>
  </si>
  <si>
    <t>Deze tabel is opgesteld met alleen Excel formules</t>
  </si>
  <si>
    <t>Daarbij is gebruik gemaakt van bovenstaande formules</t>
  </si>
  <si>
    <t>voor de bepaling van de profiel eigenschappen.</t>
  </si>
  <si>
    <t>Tabel optie 2 - let op: de invoer van bovenstaande tabel wordt automatisch overgenomen</t>
  </si>
  <si>
    <t>Boven [mm]</t>
  </si>
  <si>
    <t>Deze tabel is opgesteld met alleen eigen VBA formules</t>
  </si>
  <si>
    <t>Zie VBA module "Profiel2"</t>
  </si>
  <si>
    <t>De eigen formules zijn opgesplitst in formules speciaal voor de eigenschappen van de afzonderlijke</t>
  </si>
  <si>
    <t>onderdelen en er zijn aparte formules voor de eigenschappen voor het profiel als geheel.</t>
  </si>
  <si>
    <t>Beide type eigen functies maken gebruik van gezamenlijke eigen gemaakte functies.</t>
  </si>
  <si>
    <t>Ook kunnen deze formules prima worden gecombineerd met Excel formules. Ze kunnen ook in 1 cel</t>
  </si>
  <si>
    <t>samen gebruikt worden. Er wordt geen verschil gemaakt tussen Excel formules en eigen formules.</t>
  </si>
  <si>
    <t>De eigen functies laten zien dat met formules het mogelijk is om de profieleigenschappen direct te bepalen.</t>
  </si>
  <si>
    <t>Er is maar 1 formule voor nodig. Dit maakt de formuleringen in de cellen een stuk compacter en overzichtelijker.</t>
  </si>
  <si>
    <t>Het is ook mogelijk om een bibliotheek eigen formules op te stellen.</t>
  </si>
  <si>
    <t>Vergelijk de cellen van de twee tabellen en berekeningen met elkaar om het verschil goed te zien.</t>
  </si>
  <si>
    <t>rechthoek en trapezium.</t>
  </si>
  <si>
    <t>Toegepaste formules voor de verschillende berekeningen. Het gaat om de basis vormen: driehoek,</t>
  </si>
  <si>
    <t>Tabel optie 2: gebruik van eigen functies</t>
  </si>
  <si>
    <t>Als in voorgaande tab "Profiel" op de knop "Archief" wordt geklikt wordt het profiel opgeslagen op werkblad "Archief".</t>
  </si>
  <si>
    <t>Het nieuwe profiel wordt automatisch aan de lijst toegevoegd. Er wordt ook een preview gemaakt en opgeslagen op de</t>
  </si>
  <si>
    <t>hardeschijf. De betreffende directory is aangegeven op het formulier en kan naar wens worden gewijzigd. Hou er rekening mee</t>
  </si>
  <si>
    <t>dat de verwijzingen naar de betreffende previews ook in de archieflijst worden opgeslagen (de laatste kolom). Indien de directorie</t>
  </si>
  <si>
    <t>wordt gewijzigd op het formulier wordt dit niet gedaan in de archieflijst. De "oude" previews blijven op de "oude" locatie op de</t>
  </si>
  <si>
    <t>hardeschijf staan.</t>
  </si>
  <si>
    <t>Maak een selectie van het gewenste profiel in de lijst. De preview van het geselecteerde profiel wordt zichtbaar.</t>
  </si>
  <si>
    <t>Klik op de knop "formulier" en de gegevens van de geselecteerde profiel worden opgenomen in het formulier "Profiel".</t>
  </si>
  <si>
    <t>De oude gegevens worden allen overschreven. Ook wordt er een nieuwe berekening uitgevoerd. De gegevens op het werkblad</t>
  </si>
  <si>
    <t>worden niet aangepast.</t>
  </si>
  <si>
    <t>Klik op de knop "Formulier &amp; werkblad" gebeurd er hetzelfde als bij "formulier", maar de gegevens worden nu ook in het werkblad</t>
  </si>
  <si>
    <t>verwerkt. Alle oude gegevens worden ook hier overschreven.</t>
  </si>
  <si>
    <t>Werkblad "Profiel2"</t>
  </si>
  <si>
    <t>Op werkblad "Profiel2" zijn twee gelijke tabellen opgenomen met profiel gegevens. De eerste tabel</t>
  </si>
  <si>
    <t>is een tabel zoals die normaal in Excel worden uitgewerkt. Met Excel functies worden dezelfde geometrische</t>
  </si>
  <si>
    <t>eigenschappen berekend.</t>
  </si>
  <si>
    <t>In de tweede tabel zijn dezelfde berkeningen uitgewerkt, maar nu met eigen functies (zie VBA module "Mod_Profiel2")</t>
  </si>
  <si>
    <t>er kan een vergelijk worden gemaakt tussen de 3 verschillende manieren om berekeningen uit te voeren.</t>
  </si>
  <si>
    <t>1) Gebruik van alleen maar VBA en formulieren.</t>
  </si>
  <si>
    <t>2) Gebruik van eigen functies en Excel functies samen.</t>
  </si>
  <si>
    <t>3) Gebruik van alleen Excel functies.</t>
  </si>
  <si>
    <t>Een vergelijk zal de voor iedereen de voor- en nadelen van de verschillende methoden zichtbaar maken.</t>
  </si>
  <si>
    <t>Enkele verschillen zijn ook weergegeven op werkblad "Profiel2" zelf.</t>
  </si>
  <si>
    <t>Let op</t>
  </si>
  <si>
    <t>Als er een profiel uit het archief wordt geselecteerd wordt de preview ook op het werkblad "Profiel" weergegeven.</t>
  </si>
  <si>
    <t>Dit kan ongedaan worden gemaakt door het formulier opnieuw te openen en te sluiten.</t>
  </si>
  <si>
    <t>Een mogelijke optimalisatie is het herstel van dit ongemak.</t>
  </si>
  <si>
    <t>Onbekend</t>
  </si>
  <si>
    <t>Klik op logo Vullings Advies om invoer te wissen</t>
  </si>
  <si>
    <t>Programmeren voor constructeurs</t>
  </si>
  <si>
    <t>Splitsen</t>
  </si>
  <si>
    <t>Afstand [mm]</t>
  </si>
  <si>
    <t>Afst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</si>
</sst>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00E+00"/>
    <numFmt numFmtId="165" formatCode="0.0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 2"/>
      <family val="1"/>
      <charset val="2"/>
    </font>
    <font>
      <sz val="11"/>
      <color theme="1"/>
      <name val="Symbol"/>
      <family val="1"/>
      <charset val="2"/>
    </font>
    <font>
      <sz val="11"/>
      <color theme="1"/>
      <name val="MT Extra"/>
      <family val="1"/>
      <charset val="2"/>
    </font>
    <font>
      <sz val="11"/>
      <color theme="1"/>
      <name val="Wingdings 3"/>
      <family val="1"/>
      <charset val="2"/>
    </font>
    <font>
      <b/>
      <sz val="11"/>
      <color rgb="FFC0000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689581"/>
      <name val="Calibri"/>
      <family val="2"/>
      <scheme val="minor"/>
    </font>
    <font>
      <b/>
      <sz val="11"/>
      <color rgb="FF085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i/>
      <vertAlign val="subscript"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6895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581"/>
        <bgColor indexed="64"/>
      </patternFill>
    </fill>
    <fill>
      <patternFill patternType="solid">
        <fgColor rgb="FF085050"/>
        <bgColor indexed="64"/>
      </patternFill>
    </fill>
  </fills>
  <borders count="36">
    <border>
      <left/>
      <right/>
      <top/>
      <bottom/>
      <diagonal/>
    </border>
    <border>
      <left style="thin">
        <color rgb="FF085050"/>
      </left>
      <right/>
      <top style="thin">
        <color rgb="FF085050"/>
      </top>
      <bottom/>
      <diagonal/>
    </border>
    <border>
      <left/>
      <right/>
      <top style="thin">
        <color rgb="FF085050"/>
      </top>
      <bottom/>
      <diagonal/>
    </border>
    <border>
      <left/>
      <right style="thin">
        <color rgb="FF085050"/>
      </right>
      <top style="thin">
        <color rgb="FF085050"/>
      </top>
      <bottom/>
      <diagonal/>
    </border>
    <border>
      <left style="thin">
        <color rgb="FF085050"/>
      </left>
      <right/>
      <top/>
      <bottom/>
      <diagonal/>
    </border>
    <border>
      <left/>
      <right style="thin">
        <color rgb="FF085050"/>
      </right>
      <top/>
      <bottom/>
      <diagonal/>
    </border>
    <border>
      <left style="thin">
        <color rgb="FF085050"/>
      </left>
      <right/>
      <top/>
      <bottom style="thin">
        <color rgb="FF085050"/>
      </bottom>
      <diagonal/>
    </border>
    <border>
      <left/>
      <right/>
      <top/>
      <bottom style="thin">
        <color rgb="FF085050"/>
      </bottom>
      <diagonal/>
    </border>
    <border>
      <left/>
      <right style="thin">
        <color rgb="FF085050"/>
      </right>
      <top/>
      <bottom style="thin">
        <color rgb="FF085050"/>
      </bottom>
      <diagonal/>
    </border>
    <border>
      <left/>
      <right/>
      <top/>
      <bottom style="medium">
        <color rgb="FF085050"/>
      </bottom>
      <diagonal/>
    </border>
    <border>
      <left style="thin">
        <color rgb="FF085050"/>
      </left>
      <right/>
      <top/>
      <bottom style="medium">
        <color rgb="FF085050"/>
      </bottom>
      <diagonal/>
    </border>
    <border>
      <left style="medium">
        <color rgb="FF085050"/>
      </left>
      <right/>
      <top style="medium">
        <color rgb="FF085050"/>
      </top>
      <bottom/>
      <diagonal/>
    </border>
    <border>
      <left/>
      <right/>
      <top style="medium">
        <color rgb="FF085050"/>
      </top>
      <bottom/>
      <diagonal/>
    </border>
    <border>
      <left/>
      <right style="medium">
        <color rgb="FF085050"/>
      </right>
      <top style="medium">
        <color rgb="FF085050"/>
      </top>
      <bottom/>
      <diagonal/>
    </border>
    <border>
      <left style="medium">
        <color rgb="FF085050"/>
      </left>
      <right/>
      <top/>
      <bottom/>
      <diagonal/>
    </border>
    <border>
      <left/>
      <right style="medium">
        <color rgb="FF085050"/>
      </right>
      <top/>
      <bottom/>
      <diagonal/>
    </border>
    <border>
      <left style="medium">
        <color rgb="FF085050"/>
      </left>
      <right/>
      <top/>
      <bottom style="medium">
        <color rgb="FF085050"/>
      </bottom>
      <diagonal/>
    </border>
    <border>
      <left/>
      <right style="medium">
        <color rgb="FF085050"/>
      </right>
      <top/>
      <bottom style="medium">
        <color rgb="FF085050"/>
      </bottom>
      <diagonal/>
    </border>
    <border>
      <left/>
      <right/>
      <top style="thin">
        <color rgb="FF689581"/>
      </top>
      <bottom/>
      <diagonal/>
    </border>
    <border>
      <left/>
      <right/>
      <top/>
      <bottom style="thin">
        <color rgb="FF689581"/>
      </bottom>
      <diagonal/>
    </border>
    <border>
      <left style="thin">
        <color rgb="FF689581"/>
      </left>
      <right/>
      <top style="thin">
        <color rgb="FF689581"/>
      </top>
      <bottom style="thin">
        <color rgb="FF689581"/>
      </bottom>
      <diagonal/>
    </border>
    <border>
      <left/>
      <right/>
      <top style="thin">
        <color rgb="FF689581"/>
      </top>
      <bottom style="thin">
        <color rgb="FF689581"/>
      </bottom>
      <diagonal/>
    </border>
    <border>
      <left/>
      <right style="thin">
        <color rgb="FF689581"/>
      </right>
      <top style="thin">
        <color rgb="FF689581"/>
      </top>
      <bottom style="thin">
        <color rgb="FF689581"/>
      </bottom>
      <diagonal/>
    </border>
    <border>
      <left style="medium">
        <color rgb="FF689581"/>
      </left>
      <right style="medium">
        <color rgb="FF689581"/>
      </right>
      <top style="medium">
        <color rgb="FF689581"/>
      </top>
      <bottom style="thin">
        <color rgb="FF689581"/>
      </bottom>
      <diagonal/>
    </border>
    <border>
      <left style="medium">
        <color rgb="FF689581"/>
      </left>
      <right style="medium">
        <color rgb="FF689581"/>
      </right>
      <top/>
      <bottom style="medium">
        <color rgb="FF689581"/>
      </bottom>
      <diagonal/>
    </border>
    <border>
      <left style="thin">
        <color rgb="FF689581"/>
      </left>
      <right/>
      <top style="thin">
        <color rgb="FF689581"/>
      </top>
      <bottom/>
      <diagonal/>
    </border>
    <border>
      <left/>
      <right style="thin">
        <color rgb="FF689581"/>
      </right>
      <top style="thin">
        <color rgb="FF689581"/>
      </top>
      <bottom/>
      <diagonal/>
    </border>
    <border>
      <left style="thin">
        <color rgb="FF689581"/>
      </left>
      <right/>
      <top/>
      <bottom/>
      <diagonal/>
    </border>
    <border>
      <left/>
      <right style="thin">
        <color rgb="FF689581"/>
      </right>
      <top/>
      <bottom/>
      <diagonal/>
    </border>
    <border>
      <left style="thin">
        <color rgb="FF689581"/>
      </left>
      <right/>
      <top/>
      <bottom style="thin">
        <color rgb="FF689581"/>
      </bottom>
      <diagonal/>
    </border>
    <border>
      <left/>
      <right style="thin">
        <color rgb="FF689581"/>
      </right>
      <top/>
      <bottom style="thin">
        <color rgb="FF689581"/>
      </bottom>
      <diagonal/>
    </border>
    <border>
      <left style="thin">
        <color rgb="FF085050"/>
      </left>
      <right/>
      <top style="thin">
        <color rgb="FF085050"/>
      </top>
      <bottom style="thin">
        <color rgb="FF085050"/>
      </bottom>
      <diagonal/>
    </border>
    <border>
      <left/>
      <right/>
      <top style="thin">
        <color rgb="FF085050"/>
      </top>
      <bottom style="thin">
        <color rgb="FF085050"/>
      </bottom>
      <diagonal/>
    </border>
    <border>
      <left/>
      <right style="thin">
        <color rgb="FF085050"/>
      </right>
      <top style="thin">
        <color rgb="FF085050"/>
      </top>
      <bottom style="thin">
        <color rgb="FF085050"/>
      </bottom>
      <diagonal/>
    </border>
    <border>
      <left/>
      <right/>
      <top/>
      <bottom style="thin">
        <color indexed="64"/>
      </bottom>
      <diagonal/>
    </border>
    <border>
      <left style="thin">
        <color rgb="FF085050"/>
      </left>
      <right style="thin">
        <color rgb="FF085050"/>
      </right>
      <top/>
      <bottom/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4" fontId="12" fillId="2" borderId="0" xfId="0" applyNumberFormat="1" applyFont="1" applyFill="1" applyAlignment="1">
      <alignment horizontal="left"/>
    </xf>
    <xf numFmtId="0" fontId="13" fillId="2" borderId="0" xfId="0" applyFont="1" applyFill="1"/>
    <xf numFmtId="1" fontId="0" fillId="2" borderId="0" xfId="0" applyNumberFormat="1" applyFill="1" applyAlignment="1">
      <alignment horizontal="left"/>
    </xf>
    <xf numFmtId="0" fontId="13" fillId="2" borderId="0" xfId="0" applyFont="1" applyFill="1" applyAlignment="1">
      <alignment horizontal="left"/>
    </xf>
    <xf numFmtId="1" fontId="13" fillId="2" borderId="0" xfId="0" applyNumberFormat="1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4" xfId="0" applyFill="1" applyBorder="1"/>
    <xf numFmtId="0" fontId="15" fillId="4" borderId="4" xfId="0" applyFont="1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13" fillId="2" borderId="1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0" fillId="2" borderId="15" xfId="0" applyFill="1" applyBorder="1"/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/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3" fontId="0" fillId="2" borderId="21" xfId="0" applyNumberFormat="1" applyFill="1" applyBorder="1" applyAlignment="1">
      <alignment horizontal="left"/>
    </xf>
    <xf numFmtId="0" fontId="10" fillId="3" borderId="0" xfId="0" quotePrefix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2" borderId="0" xfId="0" applyNumberFormat="1" applyFill="1" applyBorder="1"/>
    <xf numFmtId="0" fontId="12" fillId="2" borderId="0" xfId="0" applyFont="1" applyFill="1"/>
    <xf numFmtId="0" fontId="12" fillId="2" borderId="25" xfId="0" applyFont="1" applyFill="1" applyBorder="1"/>
    <xf numFmtId="0" fontId="0" fillId="2" borderId="18" xfId="0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12" fillId="2" borderId="18" xfId="0" applyFont="1" applyFill="1" applyBorder="1"/>
    <xf numFmtId="0" fontId="2" fillId="2" borderId="26" xfId="0" applyFont="1" applyFill="1" applyBorder="1" applyAlignment="1">
      <alignment horizontal="left"/>
    </xf>
    <xf numFmtId="0" fontId="0" fillId="2" borderId="27" xfId="0" applyFill="1" applyBorder="1"/>
    <xf numFmtId="164" fontId="0" fillId="2" borderId="28" xfId="0" applyNumberFormat="1" applyFill="1" applyBorder="1" applyAlignment="1">
      <alignment horizontal="left"/>
    </xf>
    <xf numFmtId="0" fontId="0" fillId="2" borderId="29" xfId="0" applyFill="1" applyBorder="1"/>
    <xf numFmtId="0" fontId="0" fillId="2" borderId="19" xfId="0" applyFill="1" applyBorder="1" applyAlignment="1">
      <alignment horizontal="center"/>
    </xf>
    <xf numFmtId="164" fontId="0" fillId="2" borderId="30" xfId="0" applyNumberForma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7" fillId="3" borderId="0" xfId="0" applyFont="1" applyFill="1" applyBorder="1"/>
    <xf numFmtId="0" fontId="17" fillId="3" borderId="0" xfId="0" applyFont="1" applyFill="1" applyBorder="1" applyAlignment="1">
      <alignment horizontal="left"/>
    </xf>
    <xf numFmtId="164" fontId="17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2" fillId="2" borderId="2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21" fillId="2" borderId="0" xfId="0" applyFont="1" applyFill="1" applyBorder="1" applyAlignment="1">
      <alignment horizontal="center"/>
    </xf>
    <xf numFmtId="0" fontId="0" fillId="2" borderId="6" xfId="0" applyFill="1" applyBorder="1"/>
    <xf numFmtId="0" fontId="13" fillId="2" borderId="7" xfId="0" applyFont="1" applyFill="1" applyBorder="1" applyAlignment="1">
      <alignment horizontal="center"/>
    </xf>
    <xf numFmtId="2" fontId="13" fillId="2" borderId="7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3" fontId="13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1" fontId="13" fillId="2" borderId="0" xfId="0" applyNumberFormat="1" applyFont="1" applyFill="1" applyBorder="1"/>
    <xf numFmtId="1" fontId="0" fillId="2" borderId="0" xfId="0" applyNumberFormat="1" applyFill="1" applyBorder="1"/>
    <xf numFmtId="0" fontId="13" fillId="2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" fontId="17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4" xfId="0" applyFill="1" applyBorder="1"/>
    <xf numFmtId="165" fontId="23" fillId="2" borderId="4" xfId="0" applyNumberFormat="1" applyFont="1" applyFill="1" applyBorder="1" applyAlignment="1">
      <alignment horizontal="left"/>
    </xf>
    <xf numFmtId="165" fontId="23" fillId="2" borderId="0" xfId="0" applyNumberFormat="1" applyFont="1" applyFill="1" applyBorder="1" applyAlignment="1">
      <alignment horizontal="left"/>
    </xf>
    <xf numFmtId="165" fontId="23" fillId="2" borderId="5" xfId="0" applyNumberFormat="1" applyFont="1" applyFill="1" applyBorder="1" applyAlignment="1">
      <alignment horizontal="left"/>
    </xf>
    <xf numFmtId="165" fontId="23" fillId="2" borderId="6" xfId="0" applyNumberFormat="1" applyFont="1" applyFill="1" applyBorder="1" applyAlignment="1">
      <alignment horizontal="left"/>
    </xf>
    <xf numFmtId="165" fontId="23" fillId="2" borderId="7" xfId="0" applyNumberFormat="1" applyFont="1" applyFill="1" applyBorder="1" applyAlignment="1">
      <alignment horizontal="left"/>
    </xf>
    <xf numFmtId="165" fontId="23" fillId="2" borderId="8" xfId="0" applyNumberFormat="1" applyFont="1" applyFill="1" applyBorder="1" applyAlignment="1">
      <alignment horizontal="left"/>
    </xf>
    <xf numFmtId="2" fontId="0" fillId="2" borderId="19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2" borderId="35" xfId="0" applyFill="1" applyBorder="1" applyAlignment="1">
      <alignment horizontal="left"/>
    </xf>
    <xf numFmtId="0" fontId="13" fillId="2" borderId="0" xfId="0" applyFont="1" applyFill="1" applyBorder="1" applyAlignment="1"/>
    <xf numFmtId="0" fontId="25" fillId="2" borderId="0" xfId="0" applyFont="1" applyFill="1" applyAlignment="1">
      <alignment horizontal="center"/>
    </xf>
    <xf numFmtId="1" fontId="0" fillId="2" borderId="21" xfId="0" applyNumberFormat="1" applyFill="1" applyBorder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0" fillId="2" borderId="22" xfId="1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14" fontId="12" fillId="2" borderId="0" xfId="0" applyNumberFormat="1" applyFont="1" applyFill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85050"/>
      <color rgb="FF6895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20484</xdr:colOff>
      <xdr:row>0</xdr:row>
      <xdr:rowOff>51210</xdr:rowOff>
    </xdr:from>
    <xdr:to>
      <xdr:col>1</xdr:col>
      <xdr:colOff>956270</xdr:colOff>
      <xdr:row>4</xdr:row>
      <xdr:rowOff>145743</xdr:rowOff>
    </xdr:to>
    <xdr:pic macro="[0]!StartForm">
      <xdr:nvPicPr>
        <xdr:cNvPr id="26" name="START">
          <a:extLst>
            <a:ext uri="{FF2B5EF4-FFF2-40B4-BE49-F238E27FC236}">
              <a16:creationId xmlns:a16="http://schemas.microsoft.com/office/drawing/2014/main" id="{DC08A9AC-7CDA-4F9A-B496-26F6FF0ACF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430161" y="51210"/>
          <a:ext cx="935786" cy="883162"/>
        </a:xfrm>
        <a:prstGeom prst="rect">
          <a:avLst/>
        </a:prstGeom>
      </xdr:spPr>
    </xdr:pic>
    <xdr:clientData/>
  </xdr:twoCellAnchor>
  <xdr:twoCellAnchor>
    <xdr:from>
      <xdr:col>12</xdr:col>
      <xdr:colOff>225425</xdr:colOff>
      <xdr:row>21</xdr:row>
      <xdr:rowOff>158750</xdr:rowOff>
    </xdr:from>
    <xdr:to>
      <xdr:col>14</xdr:col>
      <xdr:colOff>806450</xdr:colOff>
      <xdr:row>22</xdr:row>
      <xdr:rowOff>69850</xdr:rowOff>
    </xdr:to>
    <xdr:sp macro="" textlink="">
      <xdr:nvSpPr>
        <xdr:cNvPr id="17" name="1.Rechthoek">
          <a:extLst>
            <a:ext uri="{FF2B5EF4-FFF2-40B4-BE49-F238E27FC236}">
              <a16:creationId xmlns:a16="http://schemas.microsoft.com/office/drawing/2014/main" id="{AA326039-EAC5-484E-B3F1-0101A1BF853A}"/>
            </a:ext>
          </a:extLst>
        </xdr:cNvPr>
        <xdr:cNvSpPr/>
      </xdr:nvSpPr>
      <xdr:spPr>
        <a:xfrm>
          <a:off x="10693400" y="4216400"/>
          <a:ext cx="1905000" cy="101600"/>
        </a:xfrm>
        <a:prstGeom prst="rect">
          <a:avLst/>
        </a:prstGeom>
        <a:solidFill>
          <a:srgbClr val="B3FFB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34925</xdr:colOff>
      <xdr:row>12</xdr:row>
      <xdr:rowOff>69850</xdr:rowOff>
    </xdr:from>
    <xdr:to>
      <xdr:col>13</xdr:col>
      <xdr:colOff>250825</xdr:colOff>
      <xdr:row>21</xdr:row>
      <xdr:rowOff>158750</xdr:rowOff>
    </xdr:to>
    <xdr:sp macro="" textlink="">
      <xdr:nvSpPr>
        <xdr:cNvPr id="18" name="2.Rechthoek">
          <a:extLst>
            <a:ext uri="{FF2B5EF4-FFF2-40B4-BE49-F238E27FC236}">
              <a16:creationId xmlns:a16="http://schemas.microsoft.com/office/drawing/2014/main" id="{D355C6FB-3BB7-49C9-8746-52E367679CB3}"/>
            </a:ext>
          </a:extLst>
        </xdr:cNvPr>
        <xdr:cNvSpPr/>
      </xdr:nvSpPr>
      <xdr:spPr>
        <a:xfrm>
          <a:off x="11531600" y="2413000"/>
          <a:ext cx="215900" cy="1803400"/>
        </a:xfrm>
        <a:prstGeom prst="rect">
          <a:avLst/>
        </a:prstGeom>
        <a:solidFill>
          <a:srgbClr val="5FE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12</xdr:col>
      <xdr:colOff>225425</xdr:colOff>
      <xdr:row>11</xdr:row>
      <xdr:rowOff>158750</xdr:rowOff>
    </xdr:from>
    <xdr:to>
      <xdr:col>14</xdr:col>
      <xdr:colOff>806450</xdr:colOff>
      <xdr:row>12</xdr:row>
      <xdr:rowOff>69850</xdr:rowOff>
    </xdr:to>
    <xdr:sp macro="" textlink="">
      <xdr:nvSpPr>
        <xdr:cNvPr id="19" name="3.Rechthoek">
          <a:extLst>
            <a:ext uri="{FF2B5EF4-FFF2-40B4-BE49-F238E27FC236}">
              <a16:creationId xmlns:a16="http://schemas.microsoft.com/office/drawing/2014/main" id="{9B9D94C7-A838-461D-B7BF-F5E8A7DD4172}"/>
            </a:ext>
          </a:extLst>
        </xdr:cNvPr>
        <xdr:cNvSpPr/>
      </xdr:nvSpPr>
      <xdr:spPr>
        <a:xfrm>
          <a:off x="10693400" y="2311400"/>
          <a:ext cx="1905000" cy="101600"/>
        </a:xfrm>
        <a:prstGeom prst="rect">
          <a:avLst/>
        </a:prstGeom>
        <a:solidFill>
          <a:srgbClr val="29B93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12</xdr:col>
      <xdr:colOff>885825</xdr:colOff>
      <xdr:row>8</xdr:row>
      <xdr:rowOff>133350</xdr:rowOff>
    </xdr:from>
    <xdr:to>
      <xdr:col>14</xdr:col>
      <xdr:colOff>158750</xdr:colOff>
      <xdr:row>11</xdr:row>
      <xdr:rowOff>158750</xdr:rowOff>
    </xdr:to>
    <xdr:sp macro="" textlink="">
      <xdr:nvSpPr>
        <xdr:cNvPr id="20" name="4.Trapezium">
          <a:extLst>
            <a:ext uri="{FF2B5EF4-FFF2-40B4-BE49-F238E27FC236}">
              <a16:creationId xmlns:a16="http://schemas.microsoft.com/office/drawing/2014/main" id="{FB4C2472-C34F-4513-8590-DA04E7EBDE09}"/>
            </a:ext>
          </a:extLst>
        </xdr:cNvPr>
        <xdr:cNvSpPr/>
      </xdr:nvSpPr>
      <xdr:spPr>
        <a:xfrm>
          <a:off x="11353800" y="1714500"/>
          <a:ext cx="596900" cy="596900"/>
        </a:xfrm>
        <a:prstGeom prst="trapezoid">
          <a:avLst>
            <a:gd name="adj" fmla="val 13000"/>
          </a:avLst>
        </a:prstGeom>
        <a:solidFill>
          <a:srgbClr val="2B6B3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11</xdr:col>
      <xdr:colOff>123825</xdr:colOff>
      <xdr:row>15</xdr:row>
      <xdr:rowOff>6350</xdr:rowOff>
    </xdr:from>
    <xdr:to>
      <xdr:col>16</xdr:col>
      <xdr:colOff>374650</xdr:colOff>
      <xdr:row>15</xdr:row>
      <xdr:rowOff>6350</xdr:rowOff>
    </xdr:to>
    <xdr:cxnSp macro="">
      <xdr:nvCxnSpPr>
        <xdr:cNvPr id="21" name="Rechte verbindingslijn 20">
          <a:extLst>
            <a:ext uri="{FF2B5EF4-FFF2-40B4-BE49-F238E27FC236}">
              <a16:creationId xmlns:a16="http://schemas.microsoft.com/office/drawing/2014/main" id="{15E997E6-8E8F-4D84-8029-52F22BD76608}"/>
            </a:ext>
          </a:extLst>
        </xdr:cNvPr>
        <xdr:cNvCxnSpPr/>
      </xdr:nvCxnSpPr>
      <xdr:spPr>
        <a:xfrm>
          <a:off x="9563100" y="2921000"/>
          <a:ext cx="4165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20484</xdr:colOff>
      <xdr:row>0</xdr:row>
      <xdr:rowOff>51210</xdr:rowOff>
    </xdr:from>
    <xdr:to>
      <xdr:col>1</xdr:col>
      <xdr:colOff>956270</xdr:colOff>
      <xdr:row>4</xdr:row>
      <xdr:rowOff>155985</xdr:rowOff>
    </xdr:to>
    <xdr:pic macro="[0]!WisInvoerProfiel2">
      <xdr:nvPicPr>
        <xdr:cNvPr id="2" name="START">
          <a:extLst>
            <a:ext uri="{FF2B5EF4-FFF2-40B4-BE49-F238E27FC236}">
              <a16:creationId xmlns:a16="http://schemas.microsoft.com/office/drawing/2014/main" id="{62973D09-2F7D-4A06-A4F5-DA16FAFBD7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430059" y="51210"/>
          <a:ext cx="935786" cy="866775"/>
        </a:xfrm>
        <a:prstGeom prst="rect">
          <a:avLst/>
        </a:prstGeom>
      </xdr:spPr>
    </xdr:pic>
    <xdr:clientData/>
  </xdr:twoCellAnchor>
  <xdr:twoCellAnchor editAs="oneCell">
    <xdr:from>
      <xdr:col>18</xdr:col>
      <xdr:colOff>10241</xdr:colOff>
      <xdr:row>6</xdr:row>
      <xdr:rowOff>143385</xdr:rowOff>
    </xdr:from>
    <xdr:to>
      <xdr:col>29</xdr:col>
      <xdr:colOff>0</xdr:colOff>
      <xdr:row>13</xdr:row>
      <xdr:rowOff>144816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EAECBCF1-3BB6-419C-B59F-9D687FEF0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41854" y="1310966"/>
          <a:ext cx="6001775" cy="1425060"/>
        </a:xfrm>
        <a:prstGeom prst="rect">
          <a:avLst/>
        </a:prstGeom>
        <a:ln>
          <a:solidFill>
            <a:srgbClr val="68958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973886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5DE2A11-122E-492B-A95A-9E7FD928BB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447675" y="47625"/>
          <a:ext cx="935786" cy="866775"/>
        </a:xfrm>
        <a:prstGeom prst="rect">
          <a:avLst/>
        </a:prstGeom>
      </xdr:spPr>
    </xdr:pic>
    <xdr:clientData/>
  </xdr:twoCellAnchor>
  <xdr:twoCellAnchor editAs="oneCell">
    <xdr:from>
      <xdr:col>8</xdr:col>
      <xdr:colOff>450645</xdr:colOff>
      <xdr:row>8</xdr:row>
      <xdr:rowOff>143387</xdr:rowOff>
    </xdr:from>
    <xdr:to>
      <xdr:col>19</xdr:col>
      <xdr:colOff>174113</xdr:colOff>
      <xdr:row>21</xdr:row>
      <xdr:rowOff>111774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403464B-2F5C-4CCF-BB17-D9EDC6542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4032" y="1700161"/>
          <a:ext cx="7159113" cy="2498145"/>
        </a:xfrm>
        <a:prstGeom prst="rect">
          <a:avLst/>
        </a:prstGeom>
        <a:ln>
          <a:solidFill>
            <a:srgbClr val="689581"/>
          </a:solidFill>
        </a:ln>
      </xdr:spPr>
    </xdr:pic>
    <xdr:clientData/>
  </xdr:twoCellAnchor>
  <xdr:twoCellAnchor editAs="oneCell">
    <xdr:from>
      <xdr:col>20</xdr:col>
      <xdr:colOff>481372</xdr:colOff>
      <xdr:row>14</xdr:row>
      <xdr:rowOff>71695</xdr:rowOff>
    </xdr:from>
    <xdr:to>
      <xdr:col>30</xdr:col>
      <xdr:colOff>399436</xdr:colOff>
      <xdr:row>21</xdr:row>
      <xdr:rowOff>134578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C76709F-8E85-4513-8E35-620C9FBEB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82259" y="2796050"/>
          <a:ext cx="5950564" cy="1425060"/>
        </a:xfrm>
        <a:prstGeom prst="rect">
          <a:avLst/>
        </a:prstGeom>
        <a:ln>
          <a:solidFill>
            <a:srgbClr val="689581"/>
          </a:solidFill>
        </a:ln>
      </xdr:spPr>
    </xdr:pic>
    <xdr:clientData/>
  </xdr:twoCellAnchor>
  <xdr:twoCellAnchor editAs="oneCell">
    <xdr:from>
      <xdr:col>8</xdr:col>
      <xdr:colOff>389193</xdr:colOff>
      <xdr:row>42</xdr:row>
      <xdr:rowOff>71693</xdr:rowOff>
    </xdr:from>
    <xdr:to>
      <xdr:col>14</xdr:col>
      <xdr:colOff>266290</xdr:colOff>
      <xdr:row>60</xdr:row>
      <xdr:rowOff>10543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B627793C-E81B-4391-B1F6-856D2EAC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2580" y="8244758"/>
          <a:ext cx="4803468" cy="3441591"/>
        </a:xfrm>
        <a:prstGeom prst="rect">
          <a:avLst/>
        </a:prstGeom>
      </xdr:spPr>
    </xdr:pic>
    <xdr:clientData/>
  </xdr:twoCellAnchor>
  <xdr:twoCellAnchor editAs="oneCell">
    <xdr:from>
      <xdr:col>8</xdr:col>
      <xdr:colOff>389193</xdr:colOff>
      <xdr:row>23</xdr:row>
      <xdr:rowOff>61450</xdr:rowOff>
    </xdr:from>
    <xdr:to>
      <xdr:col>14</xdr:col>
      <xdr:colOff>226564</xdr:colOff>
      <xdr:row>40</xdr:row>
      <xdr:rowOff>174112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14E73FF-2AC0-4EA5-A0E6-63F10596E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52580" y="4537176"/>
          <a:ext cx="4763742" cy="34208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973886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7A0AE48-7441-4643-BD2C-9AEC63D45E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447675" y="47625"/>
          <a:ext cx="935786" cy="866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973886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0942FD7-76CD-4DBD-99F9-6821DC77F1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447675" y="47625"/>
          <a:ext cx="93578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3A90-724D-418A-A86A-246112C992FE}">
  <sheetPr codeName="Blad4"/>
  <dimension ref="A1:AK36"/>
  <sheetViews>
    <sheetView tabSelected="1" zoomScale="93" zoomScaleNormal="93" workbookViewId="0">
      <selection activeCell="B9" sqref="B9"/>
    </sheetView>
  </sheetViews>
  <sheetFormatPr defaultRowHeight="15" x14ac:dyDescent="0.25"/>
  <cols>
    <col min="1" max="1" width="6.140625" style="1" customWidth="1"/>
    <col min="2" max="2" width="16.5703125" style="5" customWidth="1"/>
    <col min="3" max="3" width="13.42578125" style="5" customWidth="1"/>
    <col min="4" max="4" width="14" style="5" customWidth="1"/>
    <col min="5" max="5" width="14.28515625" style="5" customWidth="1"/>
    <col min="6" max="6" width="2.28515625" style="5" customWidth="1"/>
    <col min="7" max="10" width="15.42578125" style="5" customWidth="1"/>
    <col min="11" max="11" width="13.140625" style="5" customWidth="1"/>
    <col min="12" max="13" width="15.42578125" style="5" customWidth="1"/>
    <col min="14" max="14" width="4.42578125" style="1" customWidth="1"/>
    <col min="15" max="15" width="15.85546875" style="1" customWidth="1"/>
    <col min="16" max="23" width="7.5703125" style="1" customWidth="1"/>
    <col min="24" max="27" width="9.140625" style="1"/>
    <col min="28" max="29" width="9.140625" style="7"/>
    <col min="30" max="30" width="13.5703125" style="7" bestFit="1" customWidth="1"/>
    <col min="31" max="31" width="9.28515625" style="7" bestFit="1" customWidth="1"/>
    <col min="32" max="32" width="9.28515625" style="1" bestFit="1" customWidth="1"/>
    <col min="33" max="16384" width="9.140625" style="1"/>
  </cols>
  <sheetData>
    <row r="1" spans="1:37" s="152" customFormat="1" ht="16.5" customHeight="1" x14ac:dyDescent="0.25"/>
    <row r="2" spans="1:37" x14ac:dyDescent="0.25">
      <c r="C2" s="9" t="s">
        <v>86</v>
      </c>
      <c r="D2" s="9" t="s">
        <v>217</v>
      </c>
      <c r="E2" s="9"/>
      <c r="F2" s="9"/>
      <c r="I2" s="9" t="s">
        <v>87</v>
      </c>
      <c r="J2" s="9" t="s">
        <v>88</v>
      </c>
      <c r="K2" s="8"/>
    </row>
    <row r="3" spans="1:37" x14ac:dyDescent="0.25">
      <c r="C3" s="9" t="s">
        <v>89</v>
      </c>
      <c r="D3" s="9" t="s">
        <v>91</v>
      </c>
      <c r="E3" s="9"/>
      <c r="F3" s="9"/>
    </row>
    <row r="4" spans="1:37" x14ac:dyDescent="0.25">
      <c r="C4" s="9" t="s">
        <v>90</v>
      </c>
      <c r="D4" s="10">
        <v>43880</v>
      </c>
      <c r="E4" s="10"/>
      <c r="F4" s="10"/>
      <c r="I4" s="8" t="s">
        <v>99</v>
      </c>
      <c r="K4" s="9"/>
    </row>
    <row r="6" spans="1:37" s="19" customFormat="1" x14ac:dyDescent="0.25">
      <c r="B6" s="157" t="s">
        <v>98</v>
      </c>
      <c r="C6" s="158"/>
      <c r="D6" s="158"/>
      <c r="E6" s="148"/>
      <c r="F6" s="149"/>
      <c r="G6" s="20"/>
      <c r="H6" s="20"/>
      <c r="I6" s="20"/>
      <c r="J6" s="20"/>
      <c r="K6" s="20"/>
      <c r="L6" s="20"/>
      <c r="M6" s="20"/>
      <c r="AB6" s="68"/>
      <c r="AC6" s="68"/>
      <c r="AD6" s="68"/>
      <c r="AE6" s="68"/>
    </row>
    <row r="7" spans="1:37" s="16" customFormat="1" x14ac:dyDescent="0.25">
      <c r="A7" s="17" t="s">
        <v>1</v>
      </c>
      <c r="B7" s="21" t="s">
        <v>0</v>
      </c>
      <c r="C7" s="18" t="s">
        <v>83</v>
      </c>
      <c r="D7" s="18" t="s">
        <v>83</v>
      </c>
      <c r="E7" s="22" t="s">
        <v>218</v>
      </c>
      <c r="F7" s="18"/>
      <c r="G7" s="18" t="s">
        <v>3</v>
      </c>
      <c r="H7" s="18" t="s">
        <v>2</v>
      </c>
      <c r="I7" s="18" t="s">
        <v>32</v>
      </c>
      <c r="J7" s="18" t="s">
        <v>5</v>
      </c>
      <c r="K7" s="18" t="s">
        <v>97</v>
      </c>
      <c r="L7" s="20" t="s">
        <v>215</v>
      </c>
      <c r="M7" s="18"/>
      <c r="AB7" s="17"/>
      <c r="AC7" s="17"/>
      <c r="AD7" s="17"/>
      <c r="AE7" s="17"/>
    </row>
    <row r="8" spans="1:37" s="16" customFormat="1" ht="18" thickBot="1" x14ac:dyDescent="0.3">
      <c r="B8" s="21" t="s">
        <v>92</v>
      </c>
      <c r="C8" s="18" t="s">
        <v>93</v>
      </c>
      <c r="D8" s="18" t="s">
        <v>94</v>
      </c>
      <c r="E8" s="22" t="s">
        <v>219</v>
      </c>
      <c r="F8" s="18"/>
      <c r="G8" s="18" t="s">
        <v>92</v>
      </c>
      <c r="H8" s="18" t="s">
        <v>95</v>
      </c>
      <c r="I8" s="18" t="s">
        <v>92</v>
      </c>
      <c r="J8" s="18" t="s">
        <v>96</v>
      </c>
      <c r="K8" s="18"/>
      <c r="L8" s="18"/>
      <c r="M8" s="18"/>
      <c r="AB8" s="17"/>
      <c r="AC8" s="17"/>
      <c r="AD8" s="17"/>
      <c r="AE8" s="17"/>
    </row>
    <row r="9" spans="1:37" x14ac:dyDescent="0.25">
      <c r="A9" s="7">
        <v>1</v>
      </c>
      <c r="B9" s="23">
        <v>9</v>
      </c>
      <c r="C9" s="6">
        <v>160</v>
      </c>
      <c r="D9" s="6">
        <v>160</v>
      </c>
      <c r="E9" s="24"/>
      <c r="F9" s="6"/>
      <c r="G9" s="146">
        <v>338</v>
      </c>
      <c r="H9" s="5">
        <v>1440</v>
      </c>
      <c r="I9" s="15">
        <v>4.5</v>
      </c>
      <c r="J9" s="14">
        <v>9720</v>
      </c>
      <c r="K9" s="13"/>
      <c r="L9" s="51"/>
      <c r="M9" s="52"/>
      <c r="N9" s="53"/>
      <c r="O9" s="53"/>
      <c r="P9" s="54"/>
      <c r="Q9" s="55"/>
      <c r="AB9" s="133">
        <v>160</v>
      </c>
      <c r="AC9" s="134"/>
      <c r="AD9" s="134"/>
      <c r="AE9" s="134"/>
      <c r="AF9" s="134"/>
      <c r="AG9" s="131"/>
      <c r="AH9" s="131"/>
      <c r="AI9" s="131"/>
      <c r="AJ9" s="131"/>
    </row>
    <row r="10" spans="1:37" x14ac:dyDescent="0.25">
      <c r="A10" s="7">
        <v>2</v>
      </c>
      <c r="B10" s="23">
        <v>152</v>
      </c>
      <c r="C10" s="6">
        <v>18</v>
      </c>
      <c r="D10" s="6">
        <v>18</v>
      </c>
      <c r="E10" s="24"/>
      <c r="F10" s="6"/>
      <c r="G10" s="146">
        <v>340</v>
      </c>
      <c r="H10" s="5">
        <v>2736</v>
      </c>
      <c r="I10" s="15">
        <v>76</v>
      </c>
      <c r="J10" s="14">
        <v>5267712</v>
      </c>
      <c r="K10" s="13"/>
      <c r="L10" s="56"/>
      <c r="M10" s="57"/>
      <c r="N10" s="58"/>
      <c r="O10" s="58"/>
      <c r="P10" s="3"/>
      <c r="Q10" s="59"/>
      <c r="AB10" s="133">
        <v>6</v>
      </c>
      <c r="AC10" s="134"/>
      <c r="AD10" s="134"/>
      <c r="AE10" s="134"/>
      <c r="AF10" s="134"/>
      <c r="AG10" s="131"/>
      <c r="AH10" s="131"/>
      <c r="AI10" s="131"/>
      <c r="AJ10" s="131"/>
    </row>
    <row r="11" spans="1:37" x14ac:dyDescent="0.25">
      <c r="A11" s="7">
        <v>3</v>
      </c>
      <c r="B11" s="23">
        <v>9</v>
      </c>
      <c r="C11" s="6">
        <v>160</v>
      </c>
      <c r="D11" s="6">
        <v>160</v>
      </c>
      <c r="E11" s="24"/>
      <c r="F11" s="6"/>
      <c r="G11" s="146">
        <v>338</v>
      </c>
      <c r="H11" s="5">
        <v>1440</v>
      </c>
      <c r="I11" s="15">
        <v>4.5</v>
      </c>
      <c r="J11" s="14">
        <v>9720</v>
      </c>
      <c r="K11" s="13"/>
      <c r="L11" s="56"/>
      <c r="M11" s="57"/>
      <c r="N11" s="58"/>
      <c r="O11" s="58"/>
      <c r="P11" s="3"/>
      <c r="Q11" s="59"/>
      <c r="V11" s="3"/>
      <c r="W11" s="3"/>
      <c r="X11" s="3"/>
      <c r="Y11" s="3"/>
      <c r="Z11" s="3"/>
      <c r="AA11" s="3"/>
      <c r="AB11" s="135">
        <v>160</v>
      </c>
      <c r="AC11" s="136"/>
      <c r="AD11" s="136"/>
      <c r="AE11" s="136"/>
      <c r="AF11" s="136"/>
      <c r="AG11" s="147"/>
      <c r="AH11" s="147"/>
      <c r="AI11" s="147"/>
      <c r="AJ11" s="147"/>
      <c r="AK11" s="3"/>
    </row>
    <row r="12" spans="1:37" x14ac:dyDescent="0.25">
      <c r="A12" s="7">
        <v>4</v>
      </c>
      <c r="B12" s="23">
        <v>50</v>
      </c>
      <c r="C12" s="6">
        <v>45</v>
      </c>
      <c r="D12" s="6">
        <v>50</v>
      </c>
      <c r="E12" s="24"/>
      <c r="F12" s="6"/>
      <c r="G12" s="146">
        <v>195.12492197250393</v>
      </c>
      <c r="H12" s="5">
        <v>2375</v>
      </c>
      <c r="I12" s="15">
        <v>25.438596491228068</v>
      </c>
      <c r="J12" s="14">
        <v>494334.79532163742</v>
      </c>
      <c r="K12" s="13"/>
      <c r="L12" s="56"/>
      <c r="M12" s="57"/>
      <c r="N12" s="58"/>
      <c r="O12" s="58"/>
      <c r="P12" s="3"/>
      <c r="Q12" s="59"/>
      <c r="V12" s="3"/>
      <c r="W12" s="3"/>
      <c r="X12" s="3"/>
      <c r="Y12" s="3"/>
      <c r="Z12" s="3"/>
      <c r="AA12" s="3"/>
      <c r="AB12" s="135">
        <v>0</v>
      </c>
      <c r="AC12" s="136"/>
      <c r="AD12" s="136"/>
      <c r="AE12" s="136"/>
      <c r="AF12" s="136"/>
      <c r="AG12" s="147"/>
      <c r="AH12" s="147"/>
      <c r="AI12" s="147"/>
      <c r="AJ12" s="147"/>
      <c r="AK12" s="3"/>
    </row>
    <row r="13" spans="1:37" x14ac:dyDescent="0.25">
      <c r="A13" s="7">
        <v>5</v>
      </c>
      <c r="B13" s="23"/>
      <c r="C13" s="6"/>
      <c r="D13" s="6"/>
      <c r="E13" s="24"/>
      <c r="F13" s="6"/>
      <c r="G13" s="146"/>
      <c r="I13" s="15"/>
      <c r="J13" s="14"/>
      <c r="K13" s="13"/>
      <c r="L13" s="56"/>
      <c r="M13" s="57"/>
      <c r="N13" s="58"/>
      <c r="O13" s="58"/>
      <c r="P13" s="3"/>
      <c r="Q13" s="59"/>
      <c r="V13" s="3"/>
      <c r="W13" s="63"/>
      <c r="X13" s="156"/>
      <c r="Y13" s="156"/>
      <c r="Z13" s="156"/>
      <c r="AA13" s="3"/>
      <c r="AB13" s="133">
        <v>0</v>
      </c>
      <c r="AC13" s="136"/>
      <c r="AD13" s="136"/>
      <c r="AE13" s="136"/>
      <c r="AF13" s="136"/>
      <c r="AG13" s="147"/>
      <c r="AH13" s="147"/>
      <c r="AI13" s="147"/>
      <c r="AJ13" s="147"/>
      <c r="AK13" s="3"/>
    </row>
    <row r="14" spans="1:37" x14ac:dyDescent="0.25">
      <c r="A14" s="7">
        <v>6</v>
      </c>
      <c r="B14" s="23"/>
      <c r="C14" s="6"/>
      <c r="D14" s="6"/>
      <c r="E14" s="24"/>
      <c r="F14" s="6"/>
      <c r="G14" s="146"/>
      <c r="I14" s="15"/>
      <c r="J14" s="14"/>
      <c r="K14" s="13"/>
      <c r="L14" s="56"/>
      <c r="M14" s="57"/>
      <c r="N14" s="58"/>
      <c r="O14" s="58"/>
      <c r="P14" s="3"/>
      <c r="Q14" s="59"/>
      <c r="V14" s="3"/>
      <c r="W14" s="64"/>
      <c r="X14" s="65"/>
      <c r="Y14" s="65"/>
      <c r="Z14" s="65"/>
      <c r="AA14" s="65"/>
      <c r="AB14" s="133">
        <v>0</v>
      </c>
      <c r="AC14" s="136"/>
      <c r="AD14" s="136"/>
      <c r="AE14" s="136"/>
      <c r="AF14" s="136"/>
      <c r="AG14" s="151"/>
      <c r="AH14" s="151"/>
      <c r="AI14" s="151"/>
      <c r="AJ14" s="151"/>
      <c r="AK14" s="3"/>
    </row>
    <row r="15" spans="1:37" x14ac:dyDescent="0.25">
      <c r="A15" s="7">
        <v>7</v>
      </c>
      <c r="B15" s="23"/>
      <c r="C15" s="6"/>
      <c r="D15" s="6"/>
      <c r="E15" s="24"/>
      <c r="F15" s="6"/>
      <c r="G15" s="146"/>
      <c r="I15" s="15"/>
      <c r="J15" s="14"/>
      <c r="K15" s="13"/>
      <c r="L15" s="56"/>
      <c r="M15" s="57"/>
      <c r="N15" s="58"/>
      <c r="O15" s="58"/>
      <c r="P15" s="3"/>
      <c r="Q15" s="59"/>
      <c r="V15" s="3"/>
      <c r="W15" s="64"/>
      <c r="X15" s="64"/>
      <c r="Y15" s="64"/>
      <c r="Z15" s="64"/>
      <c r="AA15" s="64"/>
      <c r="AB15" s="135">
        <v>0</v>
      </c>
      <c r="AC15" s="136"/>
      <c r="AD15" s="136"/>
      <c r="AE15" s="136"/>
      <c r="AF15" s="136"/>
      <c r="AG15" s="147"/>
      <c r="AH15" s="147"/>
      <c r="AI15" s="147"/>
      <c r="AJ15" s="147"/>
      <c r="AK15" s="3"/>
    </row>
    <row r="16" spans="1:37" x14ac:dyDescent="0.25">
      <c r="A16" s="7">
        <v>8</v>
      </c>
      <c r="B16" s="23"/>
      <c r="C16" s="6"/>
      <c r="D16" s="6"/>
      <c r="E16" s="24"/>
      <c r="F16" s="6"/>
      <c r="G16" s="146"/>
      <c r="I16" s="15"/>
      <c r="J16" s="14"/>
      <c r="L16" s="60"/>
      <c r="M16" s="6"/>
      <c r="N16" s="3"/>
      <c r="O16" s="3"/>
      <c r="P16" s="3"/>
      <c r="Q16" s="59"/>
      <c r="V16" s="3"/>
      <c r="W16" s="64"/>
      <c r="X16" s="6"/>
      <c r="Y16" s="6"/>
      <c r="Z16" s="6"/>
      <c r="AA16" s="6"/>
      <c r="AB16" s="135">
        <v>0</v>
      </c>
      <c r="AC16" s="136"/>
      <c r="AD16" s="136"/>
      <c r="AE16" s="136"/>
      <c r="AF16" s="136"/>
      <c r="AG16" s="147"/>
      <c r="AH16" s="147"/>
      <c r="AI16" s="147"/>
      <c r="AJ16" s="147"/>
      <c r="AK16" s="3"/>
    </row>
    <row r="17" spans="1:37" x14ac:dyDescent="0.25">
      <c r="A17" s="7">
        <v>9</v>
      </c>
      <c r="B17" s="23"/>
      <c r="C17" s="6"/>
      <c r="D17" s="6"/>
      <c r="E17" s="24"/>
      <c r="F17" s="6"/>
      <c r="G17" s="146"/>
      <c r="I17" s="50"/>
      <c r="J17" s="12"/>
      <c r="L17" s="60"/>
      <c r="M17" s="6"/>
      <c r="N17" s="3"/>
      <c r="O17" s="3"/>
      <c r="P17" s="3"/>
      <c r="Q17" s="59"/>
      <c r="V17" s="3"/>
      <c r="W17" s="64"/>
      <c r="X17" s="6"/>
      <c r="Y17" s="6"/>
      <c r="Z17" s="6"/>
      <c r="AA17" s="6"/>
      <c r="AB17" s="133">
        <v>0</v>
      </c>
      <c r="AC17" s="136"/>
      <c r="AD17" s="136"/>
      <c r="AE17" s="136"/>
      <c r="AF17" s="136"/>
      <c r="AG17" s="147"/>
      <c r="AH17" s="147"/>
      <c r="AI17" s="147"/>
      <c r="AJ17" s="147"/>
      <c r="AK17" s="3"/>
    </row>
    <row r="18" spans="1:37" x14ac:dyDescent="0.25">
      <c r="A18" s="7">
        <v>10</v>
      </c>
      <c r="B18" s="23"/>
      <c r="C18" s="6"/>
      <c r="D18" s="6"/>
      <c r="E18" s="24"/>
      <c r="F18" s="6"/>
      <c r="G18" s="146"/>
      <c r="I18" s="50"/>
      <c r="J18" s="12"/>
      <c r="L18" s="60"/>
      <c r="M18" s="6"/>
      <c r="N18" s="3"/>
      <c r="O18" s="3"/>
      <c r="P18" s="3"/>
      <c r="Q18" s="59"/>
      <c r="V18" s="3"/>
      <c r="W18" s="64"/>
      <c r="X18" s="6"/>
      <c r="Y18" s="6"/>
      <c r="Z18" s="6"/>
      <c r="AA18" s="6"/>
      <c r="AB18" s="133">
        <v>0</v>
      </c>
      <c r="AC18" s="136"/>
      <c r="AD18" s="136"/>
      <c r="AE18" s="136"/>
      <c r="AF18" s="136"/>
      <c r="AG18" s="147"/>
      <c r="AH18" s="147"/>
      <c r="AI18" s="147"/>
      <c r="AJ18" s="147"/>
      <c r="AK18" s="3"/>
    </row>
    <row r="19" spans="1:37" x14ac:dyDescent="0.25">
      <c r="A19" s="7">
        <v>11</v>
      </c>
      <c r="B19" s="23"/>
      <c r="C19" s="6"/>
      <c r="D19" s="6"/>
      <c r="E19" s="24"/>
      <c r="F19" s="6"/>
      <c r="G19" s="146"/>
      <c r="I19" s="15"/>
      <c r="J19" s="14"/>
      <c r="L19" s="60"/>
      <c r="M19" s="6"/>
      <c r="N19" s="3"/>
      <c r="O19" s="3"/>
      <c r="P19" s="3"/>
      <c r="Q19" s="59"/>
      <c r="V19" s="3"/>
      <c r="W19" s="64"/>
      <c r="X19" s="6"/>
      <c r="Y19" s="6"/>
      <c r="Z19" s="6"/>
      <c r="AA19" s="6"/>
      <c r="AB19" s="135">
        <v>0</v>
      </c>
      <c r="AC19" s="136"/>
      <c r="AD19" s="136"/>
      <c r="AE19" s="136"/>
      <c r="AF19" s="136"/>
      <c r="AG19" s="147"/>
      <c r="AH19" s="147"/>
      <c r="AI19" s="147"/>
      <c r="AJ19" s="147"/>
      <c r="AK19" s="3"/>
    </row>
    <row r="20" spans="1:37" x14ac:dyDescent="0.25">
      <c r="A20" s="7">
        <v>12</v>
      </c>
      <c r="B20" s="23"/>
      <c r="C20" s="6"/>
      <c r="D20" s="6"/>
      <c r="E20" s="24"/>
      <c r="F20" s="6"/>
      <c r="G20" s="146"/>
      <c r="I20" s="50"/>
      <c r="J20" s="12"/>
      <c r="L20" s="60"/>
      <c r="M20" s="6"/>
      <c r="N20" s="3"/>
      <c r="O20" s="3"/>
      <c r="P20" s="3"/>
      <c r="Q20" s="59"/>
      <c r="V20" s="3"/>
      <c r="W20" s="64"/>
      <c r="X20" s="6"/>
      <c r="Y20" s="6"/>
      <c r="Z20" s="6"/>
      <c r="AA20" s="6"/>
      <c r="AB20" s="135">
        <v>0</v>
      </c>
      <c r="AC20" s="136"/>
      <c r="AD20" s="136"/>
      <c r="AE20" s="136"/>
      <c r="AF20" s="136"/>
      <c r="AG20" s="147"/>
      <c r="AH20" s="147"/>
      <c r="AI20" s="147"/>
      <c r="AJ20" s="147"/>
      <c r="AK20" s="3"/>
    </row>
    <row r="21" spans="1:37" x14ac:dyDescent="0.25">
      <c r="A21" s="7">
        <v>13</v>
      </c>
      <c r="B21" s="23"/>
      <c r="C21" s="6"/>
      <c r="D21" s="6"/>
      <c r="E21" s="24"/>
      <c r="F21" s="6"/>
      <c r="G21" s="146"/>
      <c r="I21" s="50"/>
      <c r="J21" s="12"/>
      <c r="L21" s="60"/>
      <c r="M21" s="6"/>
      <c r="N21" s="3"/>
      <c r="O21" s="3"/>
      <c r="P21" s="3"/>
      <c r="Q21" s="59"/>
      <c r="V21" s="3"/>
      <c r="W21" s="64"/>
      <c r="X21" s="6"/>
      <c r="Y21" s="6"/>
      <c r="Z21" s="6"/>
      <c r="AA21" s="6"/>
      <c r="AB21" s="133">
        <v>0</v>
      </c>
      <c r="AC21" s="136"/>
      <c r="AD21" s="136"/>
      <c r="AE21" s="136"/>
      <c r="AF21" s="136"/>
      <c r="AG21" s="147"/>
      <c r="AH21" s="147"/>
      <c r="AI21" s="147"/>
      <c r="AJ21" s="147"/>
      <c r="AK21" s="3"/>
    </row>
    <row r="22" spans="1:37" x14ac:dyDescent="0.25">
      <c r="A22" s="7">
        <v>14</v>
      </c>
      <c r="B22" s="23"/>
      <c r="C22" s="6"/>
      <c r="D22" s="6"/>
      <c r="E22" s="24"/>
      <c r="F22" s="6"/>
      <c r="G22" s="146"/>
      <c r="I22" s="50"/>
      <c r="J22" s="12"/>
      <c r="L22" s="60"/>
      <c r="M22" s="6"/>
      <c r="N22" s="3"/>
      <c r="O22" s="3"/>
      <c r="P22" s="3"/>
      <c r="Q22" s="59"/>
      <c r="V22" s="3"/>
      <c r="W22" s="64"/>
      <c r="X22" s="6"/>
      <c r="Y22" s="6"/>
      <c r="Z22" s="6"/>
      <c r="AA22" s="6"/>
      <c r="AB22" s="133">
        <v>0</v>
      </c>
      <c r="AC22" s="136"/>
      <c r="AD22" s="136"/>
      <c r="AE22" s="136"/>
      <c r="AF22" s="136"/>
      <c r="AG22" s="147"/>
      <c r="AH22" s="147"/>
      <c r="AI22" s="147"/>
      <c r="AJ22" s="147"/>
      <c r="AK22" s="3"/>
    </row>
    <row r="23" spans="1:37" ht="15.75" thickBot="1" x14ac:dyDescent="0.3">
      <c r="A23" s="7">
        <v>15</v>
      </c>
      <c r="B23" s="25"/>
      <c r="C23" s="26"/>
      <c r="D23" s="26"/>
      <c r="E23" s="27"/>
      <c r="F23" s="6"/>
      <c r="G23" s="146"/>
      <c r="I23" s="50"/>
      <c r="J23" s="12"/>
      <c r="L23" s="61"/>
      <c r="M23" s="39"/>
      <c r="N23" s="40"/>
      <c r="O23" s="40"/>
      <c r="P23" s="40"/>
      <c r="Q23" s="62"/>
      <c r="V23" s="3"/>
      <c r="W23" s="64"/>
      <c r="X23" s="6"/>
      <c r="Y23" s="6"/>
      <c r="Z23" s="6"/>
      <c r="AA23" s="6"/>
      <c r="AB23" s="135">
        <v>0</v>
      </c>
      <c r="AC23" s="136"/>
      <c r="AD23" s="136"/>
      <c r="AE23" s="136"/>
      <c r="AF23" s="136"/>
      <c r="AG23" s="147"/>
      <c r="AH23" s="147"/>
      <c r="AI23" s="147"/>
      <c r="AJ23" s="147"/>
      <c r="AK23" s="3"/>
    </row>
    <row r="24" spans="1:37" x14ac:dyDescent="0.25">
      <c r="V24" s="3"/>
      <c r="W24" s="64"/>
      <c r="X24" s="6"/>
      <c r="Y24" s="6"/>
      <c r="Z24" s="6"/>
      <c r="AA24" s="6"/>
      <c r="AB24" s="41"/>
      <c r="AC24" s="41"/>
      <c r="AD24" s="132"/>
      <c r="AE24" s="41"/>
      <c r="AF24" s="3"/>
      <c r="AG24" s="3"/>
      <c r="AH24" s="3"/>
      <c r="AI24" s="3"/>
      <c r="AJ24" s="3"/>
      <c r="AK24" s="3"/>
    </row>
    <row r="25" spans="1:37" x14ac:dyDescent="0.25">
      <c r="V25" s="3"/>
      <c r="W25" s="64"/>
      <c r="X25" s="6"/>
      <c r="Y25" s="6"/>
      <c r="Z25" s="6"/>
      <c r="AA25" s="6"/>
      <c r="AB25" s="41"/>
      <c r="AC25" s="41"/>
      <c r="AD25" s="132"/>
      <c r="AE25" s="41"/>
      <c r="AF25" s="3"/>
      <c r="AG25" s="3"/>
      <c r="AH25" s="3"/>
      <c r="AI25" s="3"/>
      <c r="AJ25" s="3"/>
      <c r="AK25" s="3"/>
    </row>
    <row r="26" spans="1:37" x14ac:dyDescent="0.25">
      <c r="V26" s="3"/>
      <c r="W26" s="64"/>
      <c r="X26" s="6"/>
      <c r="Y26" s="6"/>
      <c r="Z26" s="6"/>
      <c r="AA26" s="6"/>
      <c r="AB26" s="41"/>
      <c r="AC26" s="41"/>
      <c r="AD26" s="132"/>
      <c r="AE26" s="41"/>
      <c r="AF26" s="3"/>
      <c r="AG26" s="3"/>
      <c r="AH26" s="3"/>
      <c r="AI26" s="3"/>
      <c r="AJ26" s="3"/>
      <c r="AK26" s="3"/>
    </row>
    <row r="27" spans="1:37" x14ac:dyDescent="0.25">
      <c r="V27" s="3"/>
      <c r="W27" s="64"/>
      <c r="X27" s="6"/>
      <c r="Y27" s="6"/>
      <c r="Z27" s="6"/>
      <c r="AA27" s="6"/>
      <c r="AB27" s="41"/>
      <c r="AC27" s="41"/>
      <c r="AD27" s="132"/>
      <c r="AE27" s="41"/>
      <c r="AF27" s="3"/>
      <c r="AG27" s="3"/>
      <c r="AH27" s="3"/>
      <c r="AI27" s="3"/>
      <c r="AJ27" s="3"/>
      <c r="AK27" s="3"/>
    </row>
    <row r="28" spans="1:37" x14ac:dyDescent="0.25">
      <c r="V28" s="3"/>
      <c r="W28" s="64"/>
      <c r="X28" s="6"/>
      <c r="Y28" s="6"/>
      <c r="Z28" s="6"/>
      <c r="AA28" s="6"/>
      <c r="AB28" s="41"/>
      <c r="AC28" s="41"/>
      <c r="AD28" s="132"/>
      <c r="AE28" s="41"/>
      <c r="AF28" s="3"/>
      <c r="AG28" s="3"/>
      <c r="AH28" s="3"/>
      <c r="AI28" s="3"/>
      <c r="AJ28" s="3"/>
      <c r="AK28" s="3"/>
    </row>
    <row r="29" spans="1:37" x14ac:dyDescent="0.25">
      <c r="V29" s="3"/>
      <c r="W29" s="64"/>
      <c r="X29" s="6"/>
      <c r="Y29" s="6"/>
      <c r="Z29" s="6"/>
      <c r="AA29" s="6"/>
      <c r="AB29" s="41"/>
      <c r="AC29" s="41"/>
      <c r="AD29" s="132"/>
      <c r="AE29" s="41"/>
      <c r="AF29" s="3"/>
      <c r="AG29" s="3"/>
      <c r="AH29" s="3"/>
      <c r="AI29" s="3"/>
      <c r="AJ29" s="3"/>
      <c r="AK29" s="3"/>
    </row>
    <row r="30" spans="1:37" x14ac:dyDescent="0.25">
      <c r="V30" s="3"/>
      <c r="W30" s="64"/>
      <c r="X30" s="6"/>
      <c r="Y30" s="6"/>
      <c r="Z30" s="6"/>
      <c r="AA30" s="6"/>
      <c r="AB30" s="41"/>
      <c r="AC30" s="41"/>
      <c r="AD30" s="132"/>
      <c r="AE30" s="41"/>
      <c r="AF30" s="3"/>
      <c r="AG30" s="3"/>
      <c r="AH30" s="3"/>
      <c r="AI30" s="3"/>
      <c r="AJ30" s="3"/>
      <c r="AK30" s="3"/>
    </row>
    <row r="31" spans="1:37" x14ac:dyDescent="0.25">
      <c r="V31" s="3"/>
      <c r="W31" s="41"/>
      <c r="X31" s="41"/>
      <c r="Y31" s="6"/>
      <c r="Z31" s="41"/>
      <c r="AA31" s="41"/>
      <c r="AB31" s="41"/>
      <c r="AC31" s="41"/>
      <c r="AD31" s="41"/>
      <c r="AE31" s="41"/>
      <c r="AF31" s="3"/>
      <c r="AG31" s="3"/>
      <c r="AH31" s="3"/>
      <c r="AI31" s="3"/>
      <c r="AJ31" s="3"/>
      <c r="AK31" s="3"/>
    </row>
    <row r="32" spans="1:37" x14ac:dyDescent="0.25">
      <c r="V32" s="3"/>
      <c r="W32" s="41"/>
      <c r="X32" s="41"/>
      <c r="Y32" s="6"/>
      <c r="Z32" s="41"/>
      <c r="AA32" s="41"/>
      <c r="AB32" s="41"/>
      <c r="AC32" s="41"/>
      <c r="AD32" s="41"/>
      <c r="AE32" s="41"/>
      <c r="AF32" s="3"/>
      <c r="AG32" s="3"/>
      <c r="AH32" s="3"/>
      <c r="AI32" s="3"/>
      <c r="AJ32" s="3"/>
      <c r="AK32" s="3"/>
    </row>
    <row r="33" spans="21:37" x14ac:dyDescent="0.25">
      <c r="V33" s="3"/>
      <c r="W33" s="3"/>
      <c r="X33" s="3"/>
      <c r="Y33" s="3"/>
      <c r="Z33" s="3"/>
      <c r="AA33" s="3"/>
      <c r="AB33" s="41"/>
      <c r="AC33" s="41"/>
      <c r="AD33" s="41"/>
      <c r="AE33" s="41"/>
      <c r="AF33" s="3"/>
      <c r="AG33" s="3"/>
      <c r="AH33" s="3"/>
      <c r="AI33" s="3"/>
      <c r="AJ33" s="3"/>
      <c r="AK33" s="3"/>
    </row>
    <row r="34" spans="21:37" x14ac:dyDescent="0.25">
      <c r="V34" s="3"/>
      <c r="W34" s="3"/>
      <c r="X34" s="3"/>
      <c r="Y34" s="3"/>
      <c r="Z34" s="3"/>
      <c r="AA34" s="3"/>
      <c r="AB34" s="41"/>
      <c r="AC34" s="41"/>
      <c r="AD34" s="41"/>
      <c r="AE34" s="41"/>
      <c r="AF34" s="3"/>
      <c r="AG34" s="3"/>
      <c r="AH34" s="3"/>
      <c r="AI34" s="3"/>
      <c r="AJ34" s="3"/>
      <c r="AK34" s="3"/>
    </row>
    <row r="35" spans="21:37" x14ac:dyDescent="0.25">
      <c r="U35" s="2"/>
      <c r="V35" s="3"/>
      <c r="W35" s="3"/>
      <c r="X35" s="3"/>
      <c r="Y35" s="3"/>
      <c r="Z35" s="3"/>
      <c r="AA35" s="3"/>
      <c r="AB35" s="41"/>
      <c r="AC35" s="41"/>
      <c r="AD35" s="41"/>
      <c r="AE35" s="41"/>
      <c r="AF35" s="3"/>
      <c r="AG35" s="3"/>
      <c r="AH35" s="3"/>
      <c r="AI35" s="3"/>
      <c r="AJ35" s="3"/>
      <c r="AK35" s="3"/>
    </row>
    <row r="36" spans="21:37" x14ac:dyDescent="0.25">
      <c r="U36" s="4"/>
    </row>
  </sheetData>
  <mergeCells count="2">
    <mergeCell ref="X13:Z13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E8E3-D761-40BB-A8EB-C3D3767BD875}">
  <sheetPr codeName="Blad8"/>
  <dimension ref="A2:AJ50"/>
  <sheetViews>
    <sheetView zoomScale="93" zoomScaleNormal="93" workbookViewId="0">
      <selection activeCell="B9" sqref="B9"/>
    </sheetView>
  </sheetViews>
  <sheetFormatPr defaultRowHeight="15" x14ac:dyDescent="0.25"/>
  <cols>
    <col min="1" max="1" width="6.140625" style="1" customWidth="1"/>
    <col min="2" max="2" width="18.140625" style="5" customWidth="1"/>
    <col min="3" max="8" width="15.42578125" style="5" customWidth="1"/>
    <col min="9" max="9" width="4.140625" style="5" customWidth="1"/>
    <col min="10" max="12" width="15.42578125" style="5" customWidth="1"/>
    <col min="13" max="13" width="15.85546875" style="1" customWidth="1"/>
    <col min="14" max="15" width="14.5703125" style="1" customWidth="1"/>
    <col min="16" max="16" width="9.140625" style="7" customWidth="1"/>
    <col min="17" max="18" width="7.5703125" style="1" customWidth="1"/>
    <col min="19" max="19" width="7.7109375" style="1" customWidth="1"/>
    <col min="20" max="20" width="5.42578125" style="7" customWidth="1"/>
    <col min="21" max="21" width="17.5703125" style="1" customWidth="1"/>
    <col min="22" max="22" width="7.42578125" style="7" customWidth="1"/>
    <col min="23" max="23" width="3.140625" style="1" customWidth="1"/>
    <col min="24" max="28" width="9.140625" style="1"/>
    <col min="29" max="29" width="3.140625" style="1" customWidth="1"/>
    <col min="30" max="16384" width="9.140625" style="1"/>
  </cols>
  <sheetData>
    <row r="2" spans="1:36" x14ac:dyDescent="0.25">
      <c r="C2" s="9" t="s">
        <v>86</v>
      </c>
      <c r="D2" s="9" t="str">
        <f>Project</f>
        <v>Programmeren voor constructeurs</v>
      </c>
      <c r="G2" s="9" t="s">
        <v>87</v>
      </c>
      <c r="H2" s="9" t="str">
        <f>Versie</f>
        <v>1.00</v>
      </c>
      <c r="I2" s="8"/>
    </row>
    <row r="3" spans="1:36" x14ac:dyDescent="0.25">
      <c r="C3" s="9" t="s">
        <v>89</v>
      </c>
      <c r="D3" s="9" t="str">
        <f>Onderdeel</f>
        <v>Gestapelde profielen</v>
      </c>
    </row>
    <row r="4" spans="1:36" x14ac:dyDescent="0.25">
      <c r="C4" s="9" t="s">
        <v>90</v>
      </c>
      <c r="D4" s="10">
        <f>Datum</f>
        <v>43880</v>
      </c>
      <c r="G4" s="8" t="s">
        <v>216</v>
      </c>
      <c r="I4" s="9"/>
    </row>
    <row r="6" spans="1:36" s="19" customFormat="1" x14ac:dyDescent="0.25">
      <c r="B6" s="157" t="s">
        <v>98</v>
      </c>
      <c r="C6" s="158"/>
      <c r="D6" s="159"/>
      <c r="E6" s="20"/>
      <c r="F6" s="20"/>
      <c r="G6" s="20"/>
      <c r="H6" s="20"/>
      <c r="I6" s="20"/>
      <c r="J6" s="20" t="s">
        <v>152</v>
      </c>
      <c r="K6" s="20"/>
      <c r="L6" s="20"/>
    </row>
    <row r="7" spans="1:36" s="16" customFormat="1" ht="18.75" x14ac:dyDescent="0.35">
      <c r="A7" s="17" t="s">
        <v>1</v>
      </c>
      <c r="B7" s="21" t="s">
        <v>149</v>
      </c>
      <c r="C7" s="18" t="s">
        <v>147</v>
      </c>
      <c r="D7" s="22" t="s">
        <v>148</v>
      </c>
      <c r="E7" s="18" t="s">
        <v>146</v>
      </c>
      <c r="F7" s="18" t="s">
        <v>145</v>
      </c>
      <c r="G7" s="18" t="s">
        <v>144</v>
      </c>
      <c r="H7" s="18" t="s">
        <v>143</v>
      </c>
      <c r="I7" s="18"/>
      <c r="J7" s="16" t="s">
        <v>151</v>
      </c>
      <c r="K7" s="20" t="s">
        <v>155</v>
      </c>
      <c r="L7" s="20" t="s">
        <v>153</v>
      </c>
      <c r="M7" s="16" t="s">
        <v>154</v>
      </c>
      <c r="N7" s="16" t="s">
        <v>156</v>
      </c>
      <c r="O7" s="16" t="s">
        <v>143</v>
      </c>
      <c r="P7" s="78" t="s">
        <v>164</v>
      </c>
      <c r="T7" s="17"/>
      <c r="V7" s="17"/>
    </row>
    <row r="8" spans="1:36" s="16" customFormat="1" ht="17.25" x14ac:dyDescent="0.25">
      <c r="B8" s="21"/>
      <c r="C8" s="18" t="s">
        <v>93</v>
      </c>
      <c r="D8" s="22" t="s">
        <v>94</v>
      </c>
      <c r="E8" s="18" t="s">
        <v>92</v>
      </c>
      <c r="F8" s="18" t="s">
        <v>95</v>
      </c>
      <c r="G8" s="18" t="s">
        <v>92</v>
      </c>
      <c r="H8" s="18" t="s">
        <v>96</v>
      </c>
      <c r="I8" s="18"/>
      <c r="J8" s="16" t="s">
        <v>92</v>
      </c>
      <c r="K8" s="18" t="s">
        <v>92</v>
      </c>
      <c r="L8" s="18" t="s">
        <v>92</v>
      </c>
      <c r="M8" s="16" t="s">
        <v>150</v>
      </c>
      <c r="N8" s="16" t="s">
        <v>96</v>
      </c>
      <c r="O8" s="16" t="s">
        <v>96</v>
      </c>
      <c r="P8" s="17" t="s">
        <v>92</v>
      </c>
      <c r="T8" s="17"/>
      <c r="V8" s="17"/>
    </row>
    <row r="9" spans="1:36" x14ac:dyDescent="0.25">
      <c r="A9" s="7">
        <v>1</v>
      </c>
      <c r="B9" s="23">
        <v>9</v>
      </c>
      <c r="C9" s="6">
        <v>160</v>
      </c>
      <c r="D9" s="24">
        <v>160</v>
      </c>
      <c r="E9" s="146">
        <f>IF(ISBLANK(B9),"",2*SQRT(B9^2+((C9-D9)/2)^2)+C9+D9)</f>
        <v>338</v>
      </c>
      <c r="F9" s="12">
        <f>IF(ISBLANK(B9),"",(B9*(C9+D9))/2)</f>
        <v>1440</v>
      </c>
      <c r="G9" s="15">
        <f>IF(ISBLANK(B9),"",(B9*(2*D9+C9))/(3*(C9+D9)))</f>
        <v>4.5</v>
      </c>
      <c r="H9" s="154">
        <f>IF(ISBLANK(B9),"",(B9^3*(D9^2+4*D9*C9+C9^2))/(36*(D9+C9)))</f>
        <v>9720</v>
      </c>
      <c r="I9" s="13"/>
      <c r="J9" s="5">
        <f>IF(ISBLANK(B9),"",0)</f>
        <v>0</v>
      </c>
      <c r="K9" s="76">
        <f>IF(ISBLANK(B9),"",G9+J9)</f>
        <v>4.5</v>
      </c>
      <c r="L9" s="76">
        <f t="shared" ref="L9:L23" si="0">IF(ISBLANK(B9),"",$Q$24-K9)</f>
        <v>103.6992837299595</v>
      </c>
      <c r="M9" s="127">
        <f>IF(ISBLANK(B9),"",F9*K9)</f>
        <v>6480</v>
      </c>
      <c r="N9" s="127">
        <f>IF(ISBLANK(B9),"",L9^2*F9)</f>
        <v>15485099.682393566</v>
      </c>
      <c r="O9" s="127">
        <f>IF(ISBLANK(B9),"",H9+N9)</f>
        <v>15494819.682393566</v>
      </c>
      <c r="P9" s="41">
        <f>IF(ISBLANK(B9),"",0)</f>
        <v>0</v>
      </c>
    </row>
    <row r="10" spans="1:36" x14ac:dyDescent="0.25">
      <c r="A10" s="7">
        <v>2</v>
      </c>
      <c r="B10" s="23">
        <v>152</v>
      </c>
      <c r="C10" s="6">
        <v>6</v>
      </c>
      <c r="D10" s="24">
        <v>6</v>
      </c>
      <c r="E10" s="146">
        <f t="shared" ref="E10:E23" si="1">IF(ISBLANK(B10),"",2*SQRT(B10^2+((C10-D10)/2)^2)+C10+D10)</f>
        <v>316</v>
      </c>
      <c r="F10" s="12">
        <f t="shared" ref="F10:F23" si="2">IF(ISBLANK(B10),"",(B10*(C10+D10))/2)</f>
        <v>912</v>
      </c>
      <c r="G10" s="15">
        <f t="shared" ref="G10:G23" si="3">IF(ISBLANK(B10),"",(B10*(2*D10+C10))/(3*(C10+D10)))</f>
        <v>76</v>
      </c>
      <c r="H10" s="154">
        <f t="shared" ref="H10:H23" si="4">IF(ISBLANK(B10),"",(B10^3*(D10^2+4*D10*C10+C10^2))/(36*(D10+C10)))</f>
        <v>1755904</v>
      </c>
      <c r="I10" s="13"/>
      <c r="J10" s="5">
        <f>IF(ISBLANK(B10),"",J9+B9)</f>
        <v>9</v>
      </c>
      <c r="K10" s="76">
        <f>IF(ISBLANK(B10),"",G10+J10)</f>
        <v>85</v>
      </c>
      <c r="L10" s="76">
        <f t="shared" si="0"/>
        <v>23.199283729959504</v>
      </c>
      <c r="M10" s="127">
        <f t="shared" ref="M10:M23" si="5">IF(ISBLANK(B10),"",F10*K10)</f>
        <v>77520</v>
      </c>
      <c r="N10" s="127">
        <f t="shared" ref="N10:N23" si="6">IF(ISBLANK(B10),"",L10^2*F10)</f>
        <v>490844.57021184528</v>
      </c>
      <c r="O10" s="127">
        <f t="shared" ref="O10:O23" si="7">IF(ISBLANK(B10),"",H10+N10)</f>
        <v>2246748.5702118455</v>
      </c>
      <c r="P10" s="41">
        <f>IF(ISBLANK(B10),"",MIN(C10,D9))</f>
        <v>6</v>
      </c>
    </row>
    <row r="11" spans="1:36" x14ac:dyDescent="0.25">
      <c r="A11" s="7">
        <v>3</v>
      </c>
      <c r="B11" s="23">
        <v>9</v>
      </c>
      <c r="C11" s="6">
        <v>160</v>
      </c>
      <c r="D11" s="24">
        <v>160</v>
      </c>
      <c r="E11" s="146">
        <f t="shared" si="1"/>
        <v>338</v>
      </c>
      <c r="F11" s="12">
        <f t="shared" si="2"/>
        <v>1440</v>
      </c>
      <c r="G11" s="15">
        <f t="shared" si="3"/>
        <v>4.5</v>
      </c>
      <c r="H11" s="154">
        <f t="shared" si="4"/>
        <v>9720</v>
      </c>
      <c r="I11" s="13"/>
      <c r="J11" s="57">
        <f>IF(ISBLANK(B11),"",J10+B10)</f>
        <v>161</v>
      </c>
      <c r="K11" s="76">
        <f>IF(ISBLANK(B11),"",G11+J11)</f>
        <v>165.5</v>
      </c>
      <c r="L11" s="76">
        <f t="shared" si="0"/>
        <v>-57.300716270040496</v>
      </c>
      <c r="M11" s="127">
        <f t="shared" si="5"/>
        <v>238320</v>
      </c>
      <c r="N11" s="127">
        <f t="shared" si="6"/>
        <v>4728055.8024859447</v>
      </c>
      <c r="O11" s="127">
        <f t="shared" si="7"/>
        <v>4737775.8024859447</v>
      </c>
      <c r="P11" s="41">
        <f>IF(ISBLANK(B11),"",MIN(C11,D10))</f>
        <v>6</v>
      </c>
      <c r="U11" s="3"/>
      <c r="V11" s="4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5">
      <c r="A12" s="7">
        <v>4</v>
      </c>
      <c r="B12" s="23">
        <v>25</v>
      </c>
      <c r="C12" s="6">
        <v>50</v>
      </c>
      <c r="D12" s="24">
        <v>45</v>
      </c>
      <c r="E12" s="146">
        <f t="shared" si="1"/>
        <v>145.24937810560445</v>
      </c>
      <c r="F12" s="12">
        <f t="shared" si="2"/>
        <v>1187.5</v>
      </c>
      <c r="G12" s="15">
        <f t="shared" si="3"/>
        <v>12.280701754385966</v>
      </c>
      <c r="H12" s="154">
        <f t="shared" si="4"/>
        <v>61791.849415204677</v>
      </c>
      <c r="I12" s="13"/>
      <c r="J12" s="5">
        <f>IF(ISBLANK(B12),"",J11+B11)</f>
        <v>170</v>
      </c>
      <c r="K12" s="76">
        <f t="shared" ref="K12:K23" si="8">IF(ISBLANK(B12),"",G12+J12)</f>
        <v>182.28070175438597</v>
      </c>
      <c r="L12" s="76">
        <f t="shared" si="0"/>
        <v>-74.081418024426469</v>
      </c>
      <c r="M12" s="127">
        <f t="shared" si="5"/>
        <v>216458.33333333334</v>
      </c>
      <c r="N12" s="127">
        <f t="shared" si="6"/>
        <v>6517067.0896054106</v>
      </c>
      <c r="O12" s="127">
        <f t="shared" si="7"/>
        <v>6578858.9390206151</v>
      </c>
      <c r="P12" s="41">
        <f t="shared" ref="P12:P23" si="9">IF(ISBLANK(B12),"",MIN(C12,D11))</f>
        <v>50</v>
      </c>
      <c r="U12" s="3"/>
      <c r="V12" s="4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s="7">
        <v>5</v>
      </c>
      <c r="B13" s="23"/>
      <c r="C13" s="6"/>
      <c r="D13" s="24"/>
      <c r="E13" s="146" t="str">
        <f t="shared" si="1"/>
        <v/>
      </c>
      <c r="F13" s="12" t="str">
        <f t="shared" si="2"/>
        <v/>
      </c>
      <c r="G13" s="15" t="str">
        <f t="shared" si="3"/>
        <v/>
      </c>
      <c r="H13" s="154" t="str">
        <f t="shared" si="4"/>
        <v/>
      </c>
      <c r="I13" s="13"/>
      <c r="J13" s="5" t="str">
        <f t="shared" ref="J13:J23" si="10">IF(ISBLANK(B13),"",J12+B12)</f>
        <v/>
      </c>
      <c r="K13" s="76" t="str">
        <f t="shared" si="8"/>
        <v/>
      </c>
      <c r="L13" s="76" t="str">
        <f t="shared" si="0"/>
        <v/>
      </c>
      <c r="M13" s="127" t="str">
        <f t="shared" si="5"/>
        <v/>
      </c>
      <c r="N13" s="127" t="str">
        <f t="shared" si="6"/>
        <v/>
      </c>
      <c r="O13" s="127" t="str">
        <f t="shared" si="7"/>
        <v/>
      </c>
      <c r="P13" s="41" t="str">
        <f t="shared" si="9"/>
        <v/>
      </c>
      <c r="U13" s="3"/>
      <c r="V13" s="94"/>
      <c r="W13" s="156"/>
      <c r="X13" s="156"/>
      <c r="Y13" s="156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7">
        <v>6</v>
      </c>
      <c r="B14" s="23"/>
      <c r="C14" s="6"/>
      <c r="D14" s="24"/>
      <c r="E14" s="146" t="str">
        <f t="shared" si="1"/>
        <v/>
      </c>
      <c r="F14" s="12" t="str">
        <f t="shared" si="2"/>
        <v/>
      </c>
      <c r="G14" s="15" t="str">
        <f t="shared" si="3"/>
        <v/>
      </c>
      <c r="H14" s="154" t="str">
        <f t="shared" si="4"/>
        <v/>
      </c>
      <c r="I14" s="13"/>
      <c r="J14" s="57" t="str">
        <f t="shared" si="10"/>
        <v/>
      </c>
      <c r="K14" s="76" t="str">
        <f t="shared" si="8"/>
        <v/>
      </c>
      <c r="L14" s="76" t="str">
        <f t="shared" si="0"/>
        <v/>
      </c>
      <c r="M14" s="127" t="str">
        <f t="shared" si="5"/>
        <v/>
      </c>
      <c r="N14" s="127" t="str">
        <f t="shared" si="6"/>
        <v/>
      </c>
      <c r="O14" s="127" t="str">
        <f t="shared" si="7"/>
        <v/>
      </c>
      <c r="P14" s="41" t="str">
        <f t="shared" si="9"/>
        <v/>
      </c>
      <c r="U14" s="3"/>
      <c r="V14" s="95"/>
      <c r="W14" s="65"/>
      <c r="X14" s="65"/>
      <c r="Y14" s="65"/>
      <c r="Z14" s="65"/>
      <c r="AA14" s="65"/>
      <c r="AB14" s="65"/>
      <c r="AC14" s="65"/>
      <c r="AD14" s="66"/>
      <c r="AE14" s="160"/>
      <c r="AF14" s="160"/>
      <c r="AG14" s="160"/>
      <c r="AH14" s="160"/>
      <c r="AI14" s="160"/>
      <c r="AJ14" s="3"/>
    </row>
    <row r="15" spans="1:36" x14ac:dyDescent="0.25">
      <c r="A15" s="7">
        <v>7</v>
      </c>
      <c r="B15" s="23"/>
      <c r="C15" s="6"/>
      <c r="D15" s="24"/>
      <c r="E15" s="146" t="str">
        <f t="shared" si="1"/>
        <v/>
      </c>
      <c r="F15" s="12" t="str">
        <f t="shared" si="2"/>
        <v/>
      </c>
      <c r="G15" s="15" t="str">
        <f t="shared" si="3"/>
        <v/>
      </c>
      <c r="H15" s="154" t="str">
        <f t="shared" si="4"/>
        <v/>
      </c>
      <c r="I15" s="13"/>
      <c r="J15" s="5" t="str">
        <f t="shared" si="10"/>
        <v/>
      </c>
      <c r="K15" s="76" t="str">
        <f t="shared" si="8"/>
        <v/>
      </c>
      <c r="L15" s="76" t="str">
        <f t="shared" si="0"/>
        <v/>
      </c>
      <c r="M15" s="127" t="str">
        <f t="shared" si="5"/>
        <v/>
      </c>
      <c r="N15" s="127" t="str">
        <f t="shared" si="6"/>
        <v/>
      </c>
      <c r="O15" s="127" t="str">
        <f t="shared" si="7"/>
        <v/>
      </c>
      <c r="P15" s="41" t="str">
        <f t="shared" si="9"/>
        <v/>
      </c>
      <c r="S15" s="84" t="s">
        <v>165</v>
      </c>
      <c r="T15" s="85"/>
      <c r="U15" s="71"/>
      <c r="V15" s="96"/>
      <c r="W15" s="86"/>
      <c r="X15" s="87" t="s">
        <v>111</v>
      </c>
      <c r="Y15" s="86"/>
      <c r="Z15" s="86"/>
      <c r="AA15" s="86"/>
      <c r="AB15" s="86"/>
      <c r="AC15" s="88"/>
      <c r="AD15" s="65"/>
      <c r="AE15" s="65"/>
      <c r="AF15" s="65"/>
      <c r="AG15" s="65"/>
      <c r="AH15" s="65"/>
      <c r="AI15" s="65"/>
      <c r="AJ15" s="3"/>
    </row>
    <row r="16" spans="1:36" ht="18" x14ac:dyDescent="0.35">
      <c r="A16" s="7">
        <v>8</v>
      </c>
      <c r="B16" s="23"/>
      <c r="C16" s="6"/>
      <c r="D16" s="24"/>
      <c r="E16" s="146" t="str">
        <f t="shared" si="1"/>
        <v/>
      </c>
      <c r="F16" s="12" t="str">
        <f t="shared" si="2"/>
        <v/>
      </c>
      <c r="G16" s="15" t="str">
        <f t="shared" si="3"/>
        <v/>
      </c>
      <c r="H16" s="154" t="str">
        <f t="shared" si="4"/>
        <v/>
      </c>
      <c r="J16" s="5" t="str">
        <f t="shared" si="10"/>
        <v/>
      </c>
      <c r="K16" s="76" t="str">
        <f t="shared" si="8"/>
        <v/>
      </c>
      <c r="L16" s="76" t="str">
        <f t="shared" si="0"/>
        <v/>
      </c>
      <c r="M16" s="127" t="str">
        <f t="shared" si="5"/>
        <v/>
      </c>
      <c r="N16" s="127" t="str">
        <f t="shared" si="6"/>
        <v/>
      </c>
      <c r="O16" s="127" t="str">
        <f t="shared" si="7"/>
        <v/>
      </c>
      <c r="P16" s="41" t="str">
        <f t="shared" si="9"/>
        <v/>
      </c>
      <c r="S16" s="89" t="s">
        <v>159</v>
      </c>
      <c r="T16" s="41" t="s">
        <v>68</v>
      </c>
      <c r="U16" s="3">
        <f>B24</f>
        <v>195</v>
      </c>
      <c r="V16" s="97" t="s">
        <v>166</v>
      </c>
      <c r="W16" s="6"/>
      <c r="X16" s="6" t="s">
        <v>169</v>
      </c>
      <c r="Y16" s="6"/>
      <c r="Z16" s="6"/>
      <c r="AA16" s="6"/>
      <c r="AB16" s="6"/>
      <c r="AC16" s="90"/>
      <c r="AD16" s="3"/>
      <c r="AE16" s="3"/>
      <c r="AF16" s="3"/>
      <c r="AG16" s="3"/>
      <c r="AH16" s="3"/>
      <c r="AI16" s="3"/>
      <c r="AJ16" s="3"/>
    </row>
    <row r="17" spans="1:36" ht="18" x14ac:dyDescent="0.35">
      <c r="A17" s="7">
        <v>9</v>
      </c>
      <c r="B17" s="23"/>
      <c r="C17" s="6"/>
      <c r="D17" s="24"/>
      <c r="E17" s="146" t="str">
        <f t="shared" si="1"/>
        <v/>
      </c>
      <c r="F17" s="12" t="str">
        <f t="shared" si="2"/>
        <v/>
      </c>
      <c r="G17" s="15" t="str">
        <f t="shared" si="3"/>
        <v/>
      </c>
      <c r="H17" s="154" t="str">
        <f t="shared" si="4"/>
        <v/>
      </c>
      <c r="J17" s="57" t="str">
        <f t="shared" si="10"/>
        <v/>
      </c>
      <c r="K17" s="76" t="str">
        <f t="shared" si="8"/>
        <v/>
      </c>
      <c r="L17" s="76" t="str">
        <f t="shared" si="0"/>
        <v/>
      </c>
      <c r="M17" s="127" t="str">
        <f t="shared" si="5"/>
        <v/>
      </c>
      <c r="N17" s="127" t="str">
        <f t="shared" si="6"/>
        <v/>
      </c>
      <c r="O17" s="127" t="str">
        <f t="shared" si="7"/>
        <v/>
      </c>
      <c r="P17" s="41" t="str">
        <f t="shared" si="9"/>
        <v/>
      </c>
      <c r="S17" s="89" t="s">
        <v>160</v>
      </c>
      <c r="T17" s="41" t="s">
        <v>68</v>
      </c>
      <c r="U17" s="3">
        <f>C24</f>
        <v>160</v>
      </c>
      <c r="V17" s="97" t="s">
        <v>166</v>
      </c>
      <c r="W17" s="6"/>
      <c r="X17" s="6" t="s">
        <v>170</v>
      </c>
      <c r="Y17" s="6"/>
      <c r="Z17" s="6"/>
      <c r="AA17" s="6"/>
      <c r="AB17" s="6"/>
      <c r="AC17" s="90"/>
      <c r="AD17" s="3"/>
      <c r="AE17" s="3"/>
      <c r="AF17" s="3"/>
      <c r="AG17" s="3"/>
      <c r="AH17" s="3"/>
      <c r="AI17" s="3"/>
      <c r="AJ17" s="3"/>
    </row>
    <row r="18" spans="1:36" ht="18" x14ac:dyDescent="0.35">
      <c r="A18" s="7">
        <v>10</v>
      </c>
      <c r="B18" s="23"/>
      <c r="C18" s="6"/>
      <c r="D18" s="24"/>
      <c r="E18" s="146" t="str">
        <f t="shared" si="1"/>
        <v/>
      </c>
      <c r="F18" s="12" t="str">
        <f t="shared" si="2"/>
        <v/>
      </c>
      <c r="G18" s="15" t="str">
        <f t="shared" si="3"/>
        <v/>
      </c>
      <c r="H18" s="154" t="str">
        <f t="shared" si="4"/>
        <v/>
      </c>
      <c r="J18" s="5" t="str">
        <f t="shared" si="10"/>
        <v/>
      </c>
      <c r="K18" s="76" t="str">
        <f t="shared" si="8"/>
        <v/>
      </c>
      <c r="L18" s="76" t="str">
        <f t="shared" si="0"/>
        <v/>
      </c>
      <c r="M18" s="127" t="str">
        <f t="shared" si="5"/>
        <v/>
      </c>
      <c r="N18" s="127" t="str">
        <f t="shared" si="6"/>
        <v/>
      </c>
      <c r="O18" s="127" t="str">
        <f t="shared" si="7"/>
        <v/>
      </c>
      <c r="P18" s="41" t="str">
        <f t="shared" si="9"/>
        <v/>
      </c>
      <c r="S18" s="89" t="s">
        <v>162</v>
      </c>
      <c r="T18" s="41" t="s">
        <v>68</v>
      </c>
      <c r="U18" s="130">
        <f>E24</f>
        <v>1013.2493781056044</v>
      </c>
      <c r="V18" s="97" t="s">
        <v>166</v>
      </c>
      <c r="W18" s="6"/>
      <c r="X18" s="6" t="s">
        <v>171</v>
      </c>
      <c r="Y18" s="6"/>
      <c r="Z18" s="6"/>
      <c r="AA18" s="6"/>
      <c r="AB18" s="6"/>
      <c r="AC18" s="90"/>
      <c r="AD18" s="3"/>
      <c r="AE18" s="3"/>
      <c r="AF18" s="3"/>
      <c r="AG18" s="3"/>
      <c r="AH18" s="3"/>
      <c r="AI18" s="3"/>
      <c r="AJ18" s="3"/>
    </row>
    <row r="19" spans="1:36" ht="18.75" x14ac:dyDescent="0.35">
      <c r="A19" s="7">
        <v>11</v>
      </c>
      <c r="B19" s="23"/>
      <c r="C19" s="6"/>
      <c r="D19" s="24"/>
      <c r="E19" s="146" t="str">
        <f t="shared" si="1"/>
        <v/>
      </c>
      <c r="F19" s="12" t="str">
        <f t="shared" si="2"/>
        <v/>
      </c>
      <c r="G19" s="15" t="str">
        <f t="shared" si="3"/>
        <v/>
      </c>
      <c r="H19" s="154" t="str">
        <f t="shared" si="4"/>
        <v/>
      </c>
      <c r="J19" s="5" t="str">
        <f t="shared" si="10"/>
        <v/>
      </c>
      <c r="K19" s="76" t="str">
        <f t="shared" si="8"/>
        <v/>
      </c>
      <c r="L19" s="76" t="str">
        <f t="shared" si="0"/>
        <v/>
      </c>
      <c r="M19" s="127" t="str">
        <f t="shared" si="5"/>
        <v/>
      </c>
      <c r="N19" s="127" t="str">
        <f t="shared" si="6"/>
        <v/>
      </c>
      <c r="O19" s="127" t="str">
        <f t="shared" si="7"/>
        <v/>
      </c>
      <c r="P19" s="41" t="str">
        <f t="shared" si="9"/>
        <v/>
      </c>
      <c r="S19" s="89" t="s">
        <v>158</v>
      </c>
      <c r="T19" s="41" t="s">
        <v>68</v>
      </c>
      <c r="U19" s="3">
        <f>F24</f>
        <v>4979.5</v>
      </c>
      <c r="V19" s="97" t="s">
        <v>168</v>
      </c>
      <c r="W19" s="6"/>
      <c r="X19" s="6"/>
      <c r="Y19" s="6"/>
      <c r="Z19" s="6"/>
      <c r="AA19" s="6"/>
      <c r="AB19" s="6"/>
      <c r="AC19" s="90"/>
      <c r="AD19" s="3"/>
      <c r="AE19" s="3"/>
      <c r="AF19" s="3"/>
      <c r="AG19" s="3"/>
      <c r="AH19" s="3"/>
      <c r="AI19" s="3"/>
      <c r="AJ19" s="3"/>
    </row>
    <row r="20" spans="1:36" ht="18.75" x14ac:dyDescent="0.35">
      <c r="A20" s="7">
        <v>12</v>
      </c>
      <c r="B20" s="23"/>
      <c r="C20" s="6"/>
      <c r="D20" s="24"/>
      <c r="E20" s="146" t="str">
        <f t="shared" si="1"/>
        <v/>
      </c>
      <c r="F20" s="12" t="str">
        <f t="shared" si="2"/>
        <v/>
      </c>
      <c r="G20" s="15" t="str">
        <f t="shared" si="3"/>
        <v/>
      </c>
      <c r="H20" s="154" t="str">
        <f t="shared" si="4"/>
        <v/>
      </c>
      <c r="J20" s="57" t="str">
        <f t="shared" si="10"/>
        <v/>
      </c>
      <c r="K20" s="76" t="str">
        <f t="shared" si="8"/>
        <v/>
      </c>
      <c r="L20" s="76" t="str">
        <f t="shared" si="0"/>
        <v/>
      </c>
      <c r="M20" s="127" t="str">
        <f t="shared" si="5"/>
        <v/>
      </c>
      <c r="N20" s="127" t="str">
        <f t="shared" si="6"/>
        <v/>
      </c>
      <c r="O20" s="127" t="str">
        <f t="shared" si="7"/>
        <v/>
      </c>
      <c r="P20" s="41" t="str">
        <f t="shared" si="9"/>
        <v/>
      </c>
      <c r="S20" s="89" t="s">
        <v>157</v>
      </c>
      <c r="T20" s="41" t="s">
        <v>68</v>
      </c>
      <c r="U20" s="82">
        <f>O24</f>
        <v>29058202.994111974</v>
      </c>
      <c r="V20" s="97" t="s">
        <v>167</v>
      </c>
      <c r="W20" s="6"/>
      <c r="X20" s="6"/>
      <c r="Y20" s="6"/>
      <c r="Z20" s="6"/>
      <c r="AA20" s="6"/>
      <c r="AB20" s="6"/>
      <c r="AC20" s="90"/>
      <c r="AD20" s="3"/>
      <c r="AE20" s="3"/>
      <c r="AF20" s="3"/>
      <c r="AG20" s="3"/>
      <c r="AH20" s="3"/>
      <c r="AI20" s="3"/>
      <c r="AJ20" s="3"/>
    </row>
    <row r="21" spans="1:36" ht="18" x14ac:dyDescent="0.35">
      <c r="A21" s="7">
        <v>13</v>
      </c>
      <c r="B21" s="23"/>
      <c r="C21" s="6"/>
      <c r="D21" s="24"/>
      <c r="E21" s="146" t="str">
        <f t="shared" si="1"/>
        <v/>
      </c>
      <c r="F21" s="12" t="str">
        <f t="shared" si="2"/>
        <v/>
      </c>
      <c r="G21" s="15" t="str">
        <f t="shared" si="3"/>
        <v/>
      </c>
      <c r="H21" s="154" t="str">
        <f t="shared" si="4"/>
        <v/>
      </c>
      <c r="J21" s="5" t="str">
        <f t="shared" si="10"/>
        <v/>
      </c>
      <c r="K21" s="76" t="str">
        <f t="shared" si="8"/>
        <v/>
      </c>
      <c r="L21" s="76" t="str">
        <f t="shared" si="0"/>
        <v/>
      </c>
      <c r="M21" s="127" t="str">
        <f t="shared" si="5"/>
        <v/>
      </c>
      <c r="N21" s="127" t="str">
        <f t="shared" si="6"/>
        <v/>
      </c>
      <c r="O21" s="127" t="str">
        <f t="shared" si="7"/>
        <v/>
      </c>
      <c r="P21" s="41" t="str">
        <f t="shared" si="9"/>
        <v/>
      </c>
      <c r="S21" s="91" t="s">
        <v>161</v>
      </c>
      <c r="T21" s="92" t="s">
        <v>68</v>
      </c>
      <c r="U21" s="145">
        <f>Q24</f>
        <v>108.1992837299595</v>
      </c>
      <c r="V21" s="98" t="s">
        <v>166</v>
      </c>
      <c r="W21" s="72"/>
      <c r="X21" s="72"/>
      <c r="Y21" s="72"/>
      <c r="Z21" s="72"/>
      <c r="AA21" s="72"/>
      <c r="AB21" s="72"/>
      <c r="AC21" s="93"/>
      <c r="AD21" s="3"/>
      <c r="AE21" s="3"/>
      <c r="AF21" s="3"/>
      <c r="AG21" s="3"/>
      <c r="AH21" s="3"/>
      <c r="AI21" s="3"/>
      <c r="AJ21" s="3"/>
    </row>
    <row r="22" spans="1:36" x14ac:dyDescent="0.25">
      <c r="A22" s="7">
        <v>14</v>
      </c>
      <c r="B22" s="23"/>
      <c r="C22" s="6"/>
      <c r="D22" s="24"/>
      <c r="E22" s="146" t="str">
        <f t="shared" si="1"/>
        <v/>
      </c>
      <c r="F22" s="12" t="str">
        <f t="shared" si="2"/>
        <v/>
      </c>
      <c r="G22" s="15" t="str">
        <f t="shared" si="3"/>
        <v/>
      </c>
      <c r="H22" s="154" t="str">
        <f t="shared" si="4"/>
        <v/>
      </c>
      <c r="J22" s="5" t="str">
        <f t="shared" si="10"/>
        <v/>
      </c>
      <c r="K22" s="76" t="str">
        <f t="shared" si="8"/>
        <v/>
      </c>
      <c r="L22" s="76" t="str">
        <f t="shared" si="0"/>
        <v/>
      </c>
      <c r="M22" s="127" t="str">
        <f t="shared" si="5"/>
        <v/>
      </c>
      <c r="N22" s="127" t="str">
        <f t="shared" si="6"/>
        <v/>
      </c>
      <c r="O22" s="127" t="str">
        <f t="shared" si="7"/>
        <v/>
      </c>
      <c r="P22" s="41" t="str">
        <f t="shared" si="9"/>
        <v/>
      </c>
      <c r="U22" s="3"/>
      <c r="V22" s="97"/>
      <c r="W22" s="6"/>
      <c r="X22" s="6"/>
      <c r="Y22" s="6"/>
      <c r="Z22" s="6"/>
      <c r="AA22" s="6"/>
      <c r="AB22" s="6"/>
      <c r="AC22" s="67"/>
      <c r="AD22" s="3"/>
      <c r="AE22" s="3"/>
      <c r="AF22" s="3"/>
      <c r="AG22" s="3"/>
      <c r="AH22" s="3"/>
      <c r="AI22" s="3"/>
      <c r="AJ22" s="3"/>
    </row>
    <row r="23" spans="1:36" ht="15.75" thickBot="1" x14ac:dyDescent="0.3">
      <c r="A23" s="7">
        <v>15</v>
      </c>
      <c r="B23" s="23"/>
      <c r="C23" s="6"/>
      <c r="D23" s="24"/>
      <c r="E23" s="146" t="str">
        <f t="shared" si="1"/>
        <v/>
      </c>
      <c r="F23" s="12" t="str">
        <f t="shared" si="2"/>
        <v/>
      </c>
      <c r="G23" s="15" t="str">
        <f t="shared" si="3"/>
        <v/>
      </c>
      <c r="H23" s="154" t="str">
        <f t="shared" si="4"/>
        <v/>
      </c>
      <c r="J23" s="57" t="str">
        <f t="shared" si="10"/>
        <v/>
      </c>
      <c r="K23" s="76" t="str">
        <f t="shared" si="8"/>
        <v/>
      </c>
      <c r="L23" s="76" t="str">
        <f t="shared" si="0"/>
        <v/>
      </c>
      <c r="M23" s="127" t="str">
        <f t="shared" si="5"/>
        <v/>
      </c>
      <c r="N23" s="127" t="str">
        <f t="shared" si="6"/>
        <v/>
      </c>
      <c r="O23" s="127" t="str">
        <f t="shared" si="7"/>
        <v/>
      </c>
      <c r="P23" s="41" t="str">
        <f t="shared" si="9"/>
        <v/>
      </c>
      <c r="U23" s="3"/>
      <c r="V23" s="97"/>
      <c r="W23" s="6"/>
      <c r="X23" s="6"/>
      <c r="Y23" s="6"/>
      <c r="Z23" s="6"/>
      <c r="AA23" s="6"/>
      <c r="AB23" s="6"/>
      <c r="AC23" s="67"/>
      <c r="AD23" s="3"/>
      <c r="AE23" s="3"/>
      <c r="AF23" s="3"/>
      <c r="AG23" s="3"/>
      <c r="AH23" s="3"/>
      <c r="AI23" s="3"/>
      <c r="AJ23" s="3"/>
    </row>
    <row r="24" spans="1:36" x14ac:dyDescent="0.25">
      <c r="B24" s="74">
        <f>SUM(B9:B23)</f>
        <v>195</v>
      </c>
      <c r="C24" s="75">
        <f>MAX(C9:D23)</f>
        <v>160</v>
      </c>
      <c r="D24" s="75"/>
      <c r="E24" s="153">
        <f>SUM(E9:E23)-(P24*2)</f>
        <v>1013.2493781056044</v>
      </c>
      <c r="F24" s="153">
        <f>SUM(F9:F23)</f>
        <v>4979.5</v>
      </c>
      <c r="G24" s="75"/>
      <c r="H24" s="155"/>
      <c r="J24" s="74"/>
      <c r="K24" s="75"/>
      <c r="L24" s="75"/>
      <c r="M24" s="77">
        <f>SUM(M9:M23)</f>
        <v>538778.33333333337</v>
      </c>
      <c r="N24" s="77">
        <f>SUM(N9:N23)</f>
        <v>27221067.144696765</v>
      </c>
      <c r="O24" s="77">
        <f>SUM(O9:O23)</f>
        <v>29058202.994111974</v>
      </c>
      <c r="P24" s="81">
        <f>SUM(P9:P23)</f>
        <v>62</v>
      </c>
      <c r="Q24" s="79">
        <f>IF(F24&lt;=0,"0",M24/F24)</f>
        <v>108.1992837299595</v>
      </c>
      <c r="U24" s="3"/>
      <c r="V24" s="97"/>
      <c r="W24" s="6"/>
      <c r="X24" s="6"/>
      <c r="Y24" s="6"/>
      <c r="Z24" s="6"/>
      <c r="AA24" s="6"/>
      <c r="AB24" s="6"/>
      <c r="AC24" s="67"/>
      <c r="AD24" s="3"/>
      <c r="AE24" s="3"/>
      <c r="AF24" s="3"/>
      <c r="AG24" s="3"/>
      <c r="AH24" s="3"/>
      <c r="AI24" s="3"/>
      <c r="AJ24" s="3"/>
    </row>
    <row r="25" spans="1:36" ht="18.75" thickBot="1" x14ac:dyDescent="0.4">
      <c r="B25" s="5" t="s">
        <v>159</v>
      </c>
      <c r="C25" s="5" t="s">
        <v>160</v>
      </c>
      <c r="E25" s="5" t="s">
        <v>162</v>
      </c>
      <c r="F25" s="5" t="s">
        <v>158</v>
      </c>
      <c r="O25" s="1" t="s">
        <v>157</v>
      </c>
      <c r="P25" s="7" t="s">
        <v>163</v>
      </c>
      <c r="Q25" s="80" t="s">
        <v>161</v>
      </c>
      <c r="U25" s="3"/>
      <c r="V25" s="97"/>
      <c r="W25" s="6"/>
      <c r="X25" s="6"/>
      <c r="Y25" s="6"/>
      <c r="Z25" s="6"/>
      <c r="AA25" s="6"/>
      <c r="AB25" s="6"/>
      <c r="AC25" s="67"/>
      <c r="AD25" s="3"/>
      <c r="AE25" s="3"/>
      <c r="AF25" s="3"/>
      <c r="AG25" s="3"/>
      <c r="AH25" s="3"/>
      <c r="AI25" s="3"/>
      <c r="AJ25" s="3"/>
    </row>
    <row r="26" spans="1:36" x14ac:dyDescent="0.25">
      <c r="U26" s="3"/>
      <c r="V26" s="97"/>
      <c r="W26" s="6"/>
      <c r="X26" s="6"/>
      <c r="Y26" s="6"/>
      <c r="Z26" s="6"/>
      <c r="AA26" s="6"/>
      <c r="AB26" s="6"/>
      <c r="AC26" s="67"/>
      <c r="AD26" s="3"/>
      <c r="AE26" s="3"/>
      <c r="AF26" s="3"/>
      <c r="AG26" s="3"/>
      <c r="AH26" s="3"/>
      <c r="AI26" s="3"/>
      <c r="AJ26" s="3"/>
    </row>
    <row r="27" spans="1:36" x14ac:dyDescent="0.25">
      <c r="B27" s="83" t="s">
        <v>187</v>
      </c>
      <c r="U27" s="3"/>
      <c r="V27" s="95"/>
      <c r="W27" s="6"/>
      <c r="X27" s="6"/>
      <c r="Y27" s="6"/>
      <c r="Z27" s="6"/>
      <c r="AA27" s="6"/>
      <c r="AB27" s="6"/>
      <c r="AC27" s="67"/>
      <c r="AD27" s="3"/>
      <c r="AE27" s="3"/>
      <c r="AF27" s="3"/>
      <c r="AG27" s="3"/>
      <c r="AH27" s="3"/>
      <c r="AI27" s="3"/>
      <c r="AJ27" s="3"/>
    </row>
    <row r="28" spans="1:36" x14ac:dyDescent="0.25">
      <c r="U28" s="3"/>
      <c r="V28" s="95"/>
      <c r="W28" s="6"/>
      <c r="X28" s="6"/>
      <c r="Y28" s="6"/>
      <c r="Z28" s="6"/>
      <c r="AA28" s="6"/>
      <c r="AB28" s="6"/>
      <c r="AC28" s="67"/>
      <c r="AD28" s="3"/>
      <c r="AE28" s="3"/>
      <c r="AF28" s="3"/>
      <c r="AG28" s="3"/>
      <c r="AH28" s="3"/>
      <c r="AI28" s="3"/>
      <c r="AJ28" s="3"/>
    </row>
    <row r="29" spans="1:36" s="100" customFormat="1" x14ac:dyDescent="0.25">
      <c r="A29" s="20" t="s">
        <v>172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P29" s="101"/>
      <c r="T29" s="101"/>
      <c r="U29" s="102"/>
      <c r="V29" s="17"/>
      <c r="W29" s="103"/>
      <c r="X29" s="103"/>
      <c r="Y29" s="103"/>
      <c r="Z29" s="103"/>
      <c r="AA29" s="103"/>
      <c r="AB29" s="103"/>
      <c r="AC29" s="104"/>
      <c r="AD29" s="102"/>
      <c r="AE29" s="102"/>
      <c r="AF29" s="102"/>
      <c r="AG29" s="102"/>
      <c r="AH29" s="102"/>
      <c r="AI29" s="102"/>
      <c r="AJ29" s="102"/>
    </row>
    <row r="30" spans="1:36" s="100" customFormat="1" ht="18" x14ac:dyDescent="0.35">
      <c r="A30" s="17" t="s">
        <v>1</v>
      </c>
      <c r="B30" s="106" t="s">
        <v>149</v>
      </c>
      <c r="C30" s="107" t="s">
        <v>147</v>
      </c>
      <c r="D30" s="108" t="s">
        <v>148</v>
      </c>
      <c r="E30" s="18" t="s">
        <v>146</v>
      </c>
      <c r="F30" s="18" t="s">
        <v>145</v>
      </c>
      <c r="G30" s="18" t="s">
        <v>144</v>
      </c>
      <c r="H30" s="18" t="s">
        <v>143</v>
      </c>
      <c r="I30" s="99"/>
      <c r="J30" s="99"/>
      <c r="K30" s="99"/>
      <c r="L30" s="99"/>
      <c r="P30" s="101"/>
      <c r="T30" s="101"/>
      <c r="U30" s="102"/>
      <c r="V30" s="17"/>
      <c r="W30" s="103"/>
      <c r="X30" s="103"/>
      <c r="Y30" s="103"/>
      <c r="Z30" s="103"/>
      <c r="AA30" s="103"/>
      <c r="AB30" s="103"/>
      <c r="AC30" s="104"/>
      <c r="AD30" s="102"/>
      <c r="AE30" s="102"/>
      <c r="AF30" s="102"/>
      <c r="AG30" s="102"/>
      <c r="AH30" s="102"/>
      <c r="AI30" s="102"/>
      <c r="AJ30" s="102"/>
    </row>
    <row r="31" spans="1:36" s="100" customFormat="1" ht="17.25" x14ac:dyDescent="0.25">
      <c r="A31" s="17"/>
      <c r="B31" s="109"/>
      <c r="C31" s="18" t="s">
        <v>93</v>
      </c>
      <c r="D31" s="22" t="s">
        <v>173</v>
      </c>
      <c r="E31" s="18" t="s">
        <v>92</v>
      </c>
      <c r="F31" s="18" t="s">
        <v>95</v>
      </c>
      <c r="G31" s="18" t="s">
        <v>92</v>
      </c>
      <c r="H31" s="18" t="s">
        <v>96</v>
      </c>
      <c r="I31" s="99"/>
      <c r="J31" s="99"/>
      <c r="K31" s="99"/>
      <c r="L31" s="99"/>
      <c r="P31" s="101"/>
      <c r="T31" s="101"/>
      <c r="U31" s="102"/>
      <c r="V31" s="105"/>
      <c r="W31" s="105"/>
      <c r="X31" s="103"/>
      <c r="Y31" s="105"/>
      <c r="Z31" s="105"/>
      <c r="AA31" s="103"/>
      <c r="AB31" s="102"/>
      <c r="AC31" s="102"/>
      <c r="AD31" s="102"/>
      <c r="AE31" s="102"/>
      <c r="AF31" s="102"/>
      <c r="AG31" s="102"/>
      <c r="AH31" s="102"/>
      <c r="AI31" s="102"/>
      <c r="AJ31" s="102"/>
    </row>
    <row r="32" spans="1:36" x14ac:dyDescent="0.25">
      <c r="A32" s="7">
        <v>1</v>
      </c>
      <c r="B32" s="139">
        <f>IF(ISBLANK(B9),0,B9)</f>
        <v>9</v>
      </c>
      <c r="C32" s="140">
        <f>IF(ISBLANK(C9),0,C9)</f>
        <v>160</v>
      </c>
      <c r="D32" s="141">
        <f>IF(ISBLANK(D9),0,D9)</f>
        <v>160</v>
      </c>
      <c r="E32" s="12">
        <f>IF(B32=0,"",GeomI(B32,C32,D32,"O"))</f>
        <v>338</v>
      </c>
      <c r="F32" s="12">
        <f>IF(B32=0,"",GeomI(B32,C32,D32,"A"))</f>
        <v>1440</v>
      </c>
      <c r="G32" s="50">
        <f>IF(B32=0,"",GeomI(B32,C32,D32,"z"))</f>
        <v>4.5</v>
      </c>
      <c r="H32" s="128">
        <f>IF(B32=0,"",GeomI(B32,C32,D32,"I"))</f>
        <v>9720</v>
      </c>
      <c r="U32" s="3"/>
      <c r="V32" s="41"/>
      <c r="W32" s="41"/>
      <c r="X32" s="6"/>
      <c r="Y32" s="41"/>
      <c r="Z32" s="41"/>
      <c r="AA32" s="6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5">
      <c r="A33" s="7">
        <v>2</v>
      </c>
      <c r="B33" s="139">
        <f t="shared" ref="B33:D33" si="11">IF(ISBLANK(B10),0,B10)</f>
        <v>152</v>
      </c>
      <c r="C33" s="140">
        <f t="shared" si="11"/>
        <v>6</v>
      </c>
      <c r="D33" s="141">
        <f t="shared" si="11"/>
        <v>6</v>
      </c>
      <c r="E33" s="12">
        <f t="shared" ref="E33:E46" si="12">IF(B33=0,"",GeomI(B33,C33,D33,"O"))</f>
        <v>316</v>
      </c>
      <c r="F33" s="12">
        <f t="shared" ref="F33:F46" si="13">IF(B33=0,"",GeomI(B33,C33,D33,"A"))</f>
        <v>912</v>
      </c>
      <c r="G33" s="50">
        <f t="shared" ref="G33:G46" si="14">IF(B33=0,"",GeomI(B33,C33,D33,"z"))</f>
        <v>76</v>
      </c>
      <c r="H33" s="128">
        <f t="shared" ref="H33:H46" si="15">IF(B33=0,"",GeomI(B33,C33,D33,"I"))</f>
        <v>1755904</v>
      </c>
      <c r="S33" s="110" t="s">
        <v>165</v>
      </c>
      <c r="T33" s="111"/>
      <c r="U33" s="112"/>
      <c r="V33" s="111"/>
      <c r="W33" s="112"/>
      <c r="X33" s="113" t="s">
        <v>111</v>
      </c>
      <c r="Y33" s="112"/>
      <c r="Z33" s="112"/>
      <c r="AA33" s="112"/>
      <c r="AB33" s="112"/>
      <c r="AC33" s="114"/>
      <c r="AD33" s="3"/>
      <c r="AE33" s="3"/>
      <c r="AF33" s="3"/>
      <c r="AG33" s="3"/>
      <c r="AH33" s="3"/>
      <c r="AI33" s="3"/>
      <c r="AJ33" s="3"/>
    </row>
    <row r="34" spans="1:36" ht="18" x14ac:dyDescent="0.35">
      <c r="A34" s="7">
        <v>3</v>
      </c>
      <c r="B34" s="139">
        <f t="shared" ref="B34:D34" si="16">IF(ISBLANK(B11),0,B11)</f>
        <v>9</v>
      </c>
      <c r="C34" s="140">
        <f t="shared" si="16"/>
        <v>160</v>
      </c>
      <c r="D34" s="141">
        <f t="shared" si="16"/>
        <v>160</v>
      </c>
      <c r="E34" s="12">
        <f t="shared" si="12"/>
        <v>338</v>
      </c>
      <c r="F34" s="12">
        <f t="shared" si="13"/>
        <v>1440</v>
      </c>
      <c r="G34" s="50">
        <f t="shared" si="14"/>
        <v>4.5</v>
      </c>
      <c r="H34" s="128">
        <f t="shared" si="15"/>
        <v>9720</v>
      </c>
      <c r="S34" s="48" t="s">
        <v>159</v>
      </c>
      <c r="T34" s="97" t="s">
        <v>68</v>
      </c>
      <c r="U34" s="58">
        <f>B47</f>
        <v>195</v>
      </c>
      <c r="V34" s="97" t="s">
        <v>166</v>
      </c>
      <c r="W34" s="3"/>
      <c r="X34" s="6" t="s">
        <v>174</v>
      </c>
      <c r="Y34" s="3"/>
      <c r="Z34" s="3"/>
      <c r="AA34" s="3"/>
      <c r="AB34" s="3"/>
      <c r="AC34" s="115"/>
      <c r="AD34" s="3"/>
      <c r="AE34" s="3"/>
      <c r="AF34" s="3"/>
      <c r="AG34" s="3"/>
      <c r="AH34" s="3"/>
      <c r="AI34" s="3"/>
      <c r="AJ34" s="3"/>
    </row>
    <row r="35" spans="1:36" ht="18" x14ac:dyDescent="0.35">
      <c r="A35" s="7">
        <v>4</v>
      </c>
      <c r="B35" s="139">
        <f t="shared" ref="B35:D35" si="17">IF(ISBLANK(B12),0,B12)</f>
        <v>25</v>
      </c>
      <c r="C35" s="140">
        <f t="shared" si="17"/>
        <v>50</v>
      </c>
      <c r="D35" s="141">
        <f t="shared" si="17"/>
        <v>45</v>
      </c>
      <c r="E35" s="12">
        <f t="shared" si="12"/>
        <v>145.24937810560445</v>
      </c>
      <c r="F35" s="12">
        <f t="shared" si="13"/>
        <v>1187.5</v>
      </c>
      <c r="G35" s="50">
        <f t="shared" si="14"/>
        <v>12.280701754385966</v>
      </c>
      <c r="H35" s="128">
        <f t="shared" si="15"/>
        <v>61791.849415204677</v>
      </c>
      <c r="S35" s="48" t="s">
        <v>160</v>
      </c>
      <c r="T35" s="116" t="s">
        <v>68</v>
      </c>
      <c r="U35" s="58">
        <f>C47</f>
        <v>160</v>
      </c>
      <c r="V35" s="97" t="s">
        <v>166</v>
      </c>
      <c r="W35" s="3"/>
      <c r="X35" s="6" t="s">
        <v>170</v>
      </c>
      <c r="Y35" s="3"/>
      <c r="Z35" s="3"/>
      <c r="AA35" s="3"/>
      <c r="AB35" s="3"/>
      <c r="AC35" s="115"/>
      <c r="AD35" s="3"/>
      <c r="AE35" s="3"/>
      <c r="AF35" s="3"/>
      <c r="AG35" s="3"/>
      <c r="AH35" s="3"/>
      <c r="AI35" s="3"/>
      <c r="AJ35" s="3"/>
    </row>
    <row r="36" spans="1:36" ht="18" x14ac:dyDescent="0.35">
      <c r="A36" s="7">
        <v>5</v>
      </c>
      <c r="B36" s="139">
        <f t="shared" ref="B36:D36" si="18">IF(ISBLANK(B13),0,B13)</f>
        <v>0</v>
      </c>
      <c r="C36" s="140">
        <f t="shared" si="18"/>
        <v>0</v>
      </c>
      <c r="D36" s="141">
        <f t="shared" si="18"/>
        <v>0</v>
      </c>
      <c r="E36" s="12" t="str">
        <f t="shared" si="12"/>
        <v/>
      </c>
      <c r="F36" s="12" t="str">
        <f t="shared" si="13"/>
        <v/>
      </c>
      <c r="G36" s="50" t="str">
        <f t="shared" si="14"/>
        <v/>
      </c>
      <c r="H36" s="128" t="str">
        <f t="shared" si="15"/>
        <v/>
      </c>
      <c r="S36" s="48" t="s">
        <v>162</v>
      </c>
      <c r="T36" s="116" t="s">
        <v>68</v>
      </c>
      <c r="U36" s="129">
        <f>GeomProf(DikteLijst,BreedteOnderLijst,BreedteBovenLijst,"O")</f>
        <v>1013.2493781056044</v>
      </c>
      <c r="V36" s="97" t="s">
        <v>166</v>
      </c>
      <c r="W36" s="3"/>
      <c r="X36" s="6" t="s">
        <v>171</v>
      </c>
      <c r="Y36" s="3"/>
      <c r="Z36" s="3"/>
      <c r="AA36" s="3"/>
      <c r="AB36" s="3"/>
      <c r="AC36" s="115"/>
    </row>
    <row r="37" spans="1:36" ht="18.75" x14ac:dyDescent="0.35">
      <c r="A37" s="7">
        <v>6</v>
      </c>
      <c r="B37" s="139">
        <f t="shared" ref="B37:D37" si="19">IF(ISBLANK(B14),0,B14)</f>
        <v>0</v>
      </c>
      <c r="C37" s="140">
        <f t="shared" si="19"/>
        <v>0</v>
      </c>
      <c r="D37" s="141">
        <f t="shared" si="19"/>
        <v>0</v>
      </c>
      <c r="E37" s="12" t="str">
        <f t="shared" si="12"/>
        <v/>
      </c>
      <c r="F37" s="12" t="str">
        <f t="shared" si="13"/>
        <v/>
      </c>
      <c r="G37" s="50" t="str">
        <f t="shared" si="14"/>
        <v/>
      </c>
      <c r="H37" s="128" t="str">
        <f t="shared" si="15"/>
        <v/>
      </c>
      <c r="S37" s="48" t="s">
        <v>158</v>
      </c>
      <c r="T37" s="97" t="s">
        <v>68</v>
      </c>
      <c r="U37" s="58">
        <f>GeomProf(DikteLijst,BreedteOnderLijst,BreedteBovenLijst,"A")</f>
        <v>4979.5</v>
      </c>
      <c r="V37" s="97" t="s">
        <v>168</v>
      </c>
      <c r="W37" s="3"/>
      <c r="X37" s="3" t="s">
        <v>175</v>
      </c>
      <c r="Y37" s="3"/>
      <c r="Z37" s="3"/>
      <c r="AA37" s="3"/>
      <c r="AB37" s="3"/>
      <c r="AC37" s="115"/>
    </row>
    <row r="38" spans="1:36" ht="18.75" x14ac:dyDescent="0.35">
      <c r="A38" s="7">
        <v>7</v>
      </c>
      <c r="B38" s="139">
        <f t="shared" ref="B38:D38" si="20">IF(ISBLANK(B15),0,B15)</f>
        <v>0</v>
      </c>
      <c r="C38" s="140">
        <f t="shared" si="20"/>
        <v>0</v>
      </c>
      <c r="D38" s="141">
        <f t="shared" si="20"/>
        <v>0</v>
      </c>
      <c r="E38" s="12" t="str">
        <f t="shared" si="12"/>
        <v/>
      </c>
      <c r="F38" s="12" t="str">
        <f t="shared" si="13"/>
        <v/>
      </c>
      <c r="G38" s="50" t="str">
        <f t="shared" si="14"/>
        <v/>
      </c>
      <c r="H38" s="128" t="str">
        <f t="shared" si="15"/>
        <v/>
      </c>
      <c r="S38" s="48" t="s">
        <v>157</v>
      </c>
      <c r="T38" s="97" t="s">
        <v>68</v>
      </c>
      <c r="U38" s="82">
        <f>GeomProf(DikteLijst,BreedteOnderLijst,BreedteBovenLijst,"I")</f>
        <v>29058202.994111974</v>
      </c>
      <c r="V38" s="97" t="s">
        <v>167</v>
      </c>
      <c r="W38" s="3"/>
      <c r="X38" s="3"/>
      <c r="Y38" s="3"/>
      <c r="Z38" s="3"/>
      <c r="AA38" s="3"/>
      <c r="AB38" s="3"/>
      <c r="AC38" s="115"/>
    </row>
    <row r="39" spans="1:36" ht="18" x14ac:dyDescent="0.35">
      <c r="A39" s="7">
        <v>8</v>
      </c>
      <c r="B39" s="139">
        <f t="shared" ref="B39:D39" si="21">IF(ISBLANK(B16),0,B16)</f>
        <v>0</v>
      </c>
      <c r="C39" s="140">
        <f t="shared" si="21"/>
        <v>0</v>
      </c>
      <c r="D39" s="141">
        <f t="shared" si="21"/>
        <v>0</v>
      </c>
      <c r="E39" s="12" t="str">
        <f t="shared" si="12"/>
        <v/>
      </c>
      <c r="F39" s="12" t="str">
        <f t="shared" si="13"/>
        <v/>
      </c>
      <c r="G39" s="50" t="str">
        <f t="shared" si="14"/>
        <v/>
      </c>
      <c r="H39" s="128" t="str">
        <f t="shared" si="15"/>
        <v/>
      </c>
      <c r="S39" s="117" t="s">
        <v>161</v>
      </c>
      <c r="T39" s="118" t="s">
        <v>68</v>
      </c>
      <c r="U39" s="119">
        <f>GeomProf(DikteLijst,BreedteOnderLijst,BreedteBovenLijst,"Z")</f>
        <v>108.1992837299595</v>
      </c>
      <c r="V39" s="118" t="s">
        <v>166</v>
      </c>
      <c r="W39" s="120"/>
      <c r="X39" s="120"/>
      <c r="Y39" s="120"/>
      <c r="Z39" s="120"/>
      <c r="AA39" s="120"/>
      <c r="AB39" s="120"/>
      <c r="AC39" s="121"/>
    </row>
    <row r="40" spans="1:36" x14ac:dyDescent="0.25">
      <c r="A40" s="7">
        <v>9</v>
      </c>
      <c r="B40" s="139">
        <f t="shared" ref="B40:D40" si="22">IF(ISBLANK(B17),0,B17)</f>
        <v>0</v>
      </c>
      <c r="C40" s="140">
        <f t="shared" si="22"/>
        <v>0</v>
      </c>
      <c r="D40" s="141">
        <f t="shared" si="22"/>
        <v>0</v>
      </c>
      <c r="E40" s="12" t="str">
        <f t="shared" si="12"/>
        <v/>
      </c>
      <c r="F40" s="12" t="str">
        <f t="shared" si="13"/>
        <v/>
      </c>
      <c r="G40" s="50" t="str">
        <f t="shared" si="14"/>
        <v/>
      </c>
      <c r="H40" s="128" t="str">
        <f t="shared" si="15"/>
        <v/>
      </c>
    </row>
    <row r="41" spans="1:36" x14ac:dyDescent="0.25">
      <c r="A41" s="7">
        <v>10</v>
      </c>
      <c r="B41" s="139">
        <f t="shared" ref="B41:D41" si="23">IF(ISBLANK(B18),0,B18)</f>
        <v>0</v>
      </c>
      <c r="C41" s="140">
        <f t="shared" si="23"/>
        <v>0</v>
      </c>
      <c r="D41" s="141">
        <f t="shared" si="23"/>
        <v>0</v>
      </c>
      <c r="E41" s="12" t="str">
        <f t="shared" si="12"/>
        <v/>
      </c>
      <c r="F41" s="12" t="str">
        <f t="shared" si="13"/>
        <v/>
      </c>
      <c r="G41" s="50" t="str">
        <f t="shared" si="14"/>
        <v/>
      </c>
      <c r="H41" s="128" t="str">
        <f t="shared" si="15"/>
        <v/>
      </c>
      <c r="S41" s="1" t="s">
        <v>176</v>
      </c>
    </row>
    <row r="42" spans="1:36" x14ac:dyDescent="0.25">
      <c r="A42" s="7">
        <v>11</v>
      </c>
      <c r="B42" s="139">
        <f t="shared" ref="B42:D42" si="24">IF(ISBLANK(B19),0,B19)</f>
        <v>0</v>
      </c>
      <c r="C42" s="140">
        <f t="shared" si="24"/>
        <v>0</v>
      </c>
      <c r="D42" s="141">
        <f t="shared" si="24"/>
        <v>0</v>
      </c>
      <c r="E42" s="12" t="str">
        <f t="shared" si="12"/>
        <v/>
      </c>
      <c r="F42" s="12" t="str">
        <f t="shared" si="13"/>
        <v/>
      </c>
      <c r="G42" s="50" t="str">
        <f t="shared" si="14"/>
        <v/>
      </c>
      <c r="H42" s="128" t="str">
        <f t="shared" si="15"/>
        <v/>
      </c>
      <c r="S42" s="1" t="s">
        <v>177</v>
      </c>
    </row>
    <row r="43" spans="1:36" x14ac:dyDescent="0.25">
      <c r="A43" s="7">
        <v>12</v>
      </c>
      <c r="B43" s="139">
        <f t="shared" ref="B43:D43" si="25">IF(ISBLANK(B20),0,B20)</f>
        <v>0</v>
      </c>
      <c r="C43" s="140">
        <f t="shared" si="25"/>
        <v>0</v>
      </c>
      <c r="D43" s="141">
        <f t="shared" si="25"/>
        <v>0</v>
      </c>
      <c r="E43" s="12" t="str">
        <f t="shared" si="12"/>
        <v/>
      </c>
      <c r="F43" s="12" t="str">
        <f t="shared" si="13"/>
        <v/>
      </c>
      <c r="G43" s="50" t="str">
        <f t="shared" si="14"/>
        <v/>
      </c>
      <c r="H43" s="128" t="str">
        <f t="shared" si="15"/>
        <v/>
      </c>
      <c r="S43" s="1" t="s">
        <v>178</v>
      </c>
    </row>
    <row r="44" spans="1:36" x14ac:dyDescent="0.25">
      <c r="A44" s="7">
        <v>13</v>
      </c>
      <c r="B44" s="139">
        <f t="shared" ref="B44:D44" si="26">IF(ISBLANK(B21),0,B21)</f>
        <v>0</v>
      </c>
      <c r="C44" s="140">
        <f t="shared" si="26"/>
        <v>0</v>
      </c>
      <c r="D44" s="141">
        <f t="shared" si="26"/>
        <v>0</v>
      </c>
      <c r="E44" s="12" t="str">
        <f t="shared" si="12"/>
        <v/>
      </c>
      <c r="F44" s="12" t="str">
        <f t="shared" si="13"/>
        <v/>
      </c>
      <c r="G44" s="50" t="str">
        <f t="shared" si="14"/>
        <v/>
      </c>
      <c r="H44" s="128" t="str">
        <f t="shared" si="15"/>
        <v/>
      </c>
      <c r="S44" s="1" t="s">
        <v>181</v>
      </c>
    </row>
    <row r="45" spans="1:36" x14ac:dyDescent="0.25">
      <c r="A45" s="7">
        <v>14</v>
      </c>
      <c r="B45" s="139">
        <f t="shared" ref="B45:D45" si="27">IF(ISBLANK(B22),0,B22)</f>
        <v>0</v>
      </c>
      <c r="C45" s="140">
        <f t="shared" si="27"/>
        <v>0</v>
      </c>
      <c r="D45" s="141">
        <f t="shared" si="27"/>
        <v>0</v>
      </c>
      <c r="E45" s="12" t="str">
        <f t="shared" si="12"/>
        <v/>
      </c>
      <c r="F45" s="12" t="str">
        <f t="shared" si="13"/>
        <v/>
      </c>
      <c r="G45" s="50" t="str">
        <f t="shared" si="14"/>
        <v/>
      </c>
      <c r="H45" s="128" t="str">
        <f t="shared" si="15"/>
        <v/>
      </c>
      <c r="S45" s="1" t="s">
        <v>182</v>
      </c>
    </row>
    <row r="46" spans="1:36" x14ac:dyDescent="0.25">
      <c r="A46" s="7">
        <v>15</v>
      </c>
      <c r="B46" s="142">
        <f t="shared" ref="B46:D46" si="28">IF(ISBLANK(B23),0,B23)</f>
        <v>0</v>
      </c>
      <c r="C46" s="143">
        <f t="shared" si="28"/>
        <v>0</v>
      </c>
      <c r="D46" s="144">
        <f t="shared" si="28"/>
        <v>0</v>
      </c>
      <c r="E46" s="12" t="str">
        <f t="shared" si="12"/>
        <v/>
      </c>
      <c r="F46" s="12" t="str">
        <f t="shared" si="13"/>
        <v/>
      </c>
      <c r="G46" s="50" t="str">
        <f t="shared" si="14"/>
        <v/>
      </c>
      <c r="H46" s="128" t="str">
        <f t="shared" si="15"/>
        <v/>
      </c>
      <c r="S46" s="1" t="s">
        <v>179</v>
      </c>
    </row>
    <row r="47" spans="1:36" x14ac:dyDescent="0.25">
      <c r="B47" s="122">
        <f>SUM(B32:B46)</f>
        <v>195</v>
      </c>
      <c r="C47" s="123">
        <f>MAX(C32:D46)</f>
        <v>160</v>
      </c>
      <c r="D47" s="124"/>
      <c r="E47" s="12"/>
      <c r="F47" s="12"/>
      <c r="S47" s="1" t="s">
        <v>180</v>
      </c>
    </row>
    <row r="48" spans="1:36" ht="18" x14ac:dyDescent="0.35">
      <c r="B48" s="5" t="s">
        <v>159</v>
      </c>
      <c r="C48" s="5" t="s">
        <v>160</v>
      </c>
      <c r="S48" s="1" t="s">
        <v>184</v>
      </c>
    </row>
    <row r="49" spans="5:19" x14ac:dyDescent="0.25">
      <c r="E49" s="50"/>
      <c r="S49" s="1" t="s">
        <v>183</v>
      </c>
    </row>
    <row r="50" spans="5:19" x14ac:dyDescent="0.25">
      <c r="E50" s="12"/>
    </row>
  </sheetData>
  <mergeCells count="3">
    <mergeCell ref="B6:D6"/>
    <mergeCell ref="W13:Y13"/>
    <mergeCell ref="AE14:AI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33C0-492A-4464-8238-4707EC6ADD42}">
  <sheetPr codeName="Blad5"/>
  <dimension ref="A2:AH66"/>
  <sheetViews>
    <sheetView zoomScale="93" zoomScaleNormal="93" workbookViewId="0">
      <selection activeCell="B10" sqref="B10"/>
    </sheetView>
  </sheetViews>
  <sheetFormatPr defaultRowHeight="15" x14ac:dyDescent="0.25"/>
  <cols>
    <col min="1" max="1" width="6.140625" style="1" customWidth="1"/>
    <col min="2" max="2" width="18.140625" style="5" customWidth="1"/>
    <col min="3" max="11" width="15.42578125" style="5" customWidth="1"/>
    <col min="12" max="12" width="4.42578125" style="1" customWidth="1"/>
    <col min="13" max="13" width="15.85546875" style="1" customWidth="1"/>
    <col min="14" max="21" width="7.5703125" style="1" customWidth="1"/>
    <col min="22" max="16384" width="9.140625" style="1"/>
  </cols>
  <sheetData>
    <row r="2" spans="1:34" x14ac:dyDescent="0.25">
      <c r="C2" s="9" t="s">
        <v>86</v>
      </c>
      <c r="D2" s="9" t="str">
        <f>Project</f>
        <v>Programmeren voor constructeurs</v>
      </c>
      <c r="G2" s="9" t="s">
        <v>87</v>
      </c>
      <c r="H2" s="9" t="str">
        <f>Versie</f>
        <v>1.00</v>
      </c>
      <c r="I2" s="8"/>
    </row>
    <row r="3" spans="1:34" x14ac:dyDescent="0.25">
      <c r="C3" s="9" t="s">
        <v>89</v>
      </c>
      <c r="D3" s="9" t="str">
        <f>Onderdeel</f>
        <v>Gestapelde profielen</v>
      </c>
    </row>
    <row r="4" spans="1:34" x14ac:dyDescent="0.25">
      <c r="C4" s="9" t="s">
        <v>90</v>
      </c>
      <c r="D4" s="10">
        <f>Datum</f>
        <v>43880</v>
      </c>
      <c r="G4" s="8"/>
      <c r="I4" s="9"/>
    </row>
    <row r="6" spans="1:34" s="19" customFormat="1" x14ac:dyDescent="0.25">
      <c r="B6" s="161"/>
      <c r="C6" s="161"/>
      <c r="D6" s="161"/>
      <c r="E6" s="20"/>
      <c r="F6" s="20"/>
      <c r="G6" s="20"/>
      <c r="H6" s="20"/>
      <c r="I6" s="20"/>
      <c r="J6" s="20"/>
      <c r="K6" s="20"/>
    </row>
    <row r="7" spans="1:34" s="16" customFormat="1" x14ac:dyDescent="0.25">
      <c r="A7" s="17"/>
      <c r="B7" s="18" t="s">
        <v>111</v>
      </c>
      <c r="C7" s="18"/>
      <c r="D7" s="18"/>
      <c r="E7" s="18"/>
      <c r="F7" s="18"/>
      <c r="G7" s="18"/>
      <c r="H7" s="18"/>
      <c r="I7" s="18"/>
      <c r="J7" s="20"/>
      <c r="K7" s="18"/>
    </row>
    <row r="8" spans="1:34" s="16" customFormat="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34" x14ac:dyDescent="0.25">
      <c r="A9" s="7"/>
      <c r="B9" s="6"/>
      <c r="C9" s="6"/>
      <c r="D9" s="6"/>
      <c r="E9" s="6"/>
      <c r="G9" s="13"/>
      <c r="H9" s="13"/>
      <c r="I9" s="13"/>
      <c r="J9" s="13"/>
      <c r="K9" s="13"/>
      <c r="L9" s="11"/>
      <c r="M9" s="11"/>
    </row>
    <row r="10" spans="1:34" x14ac:dyDescent="0.25">
      <c r="A10" s="7"/>
      <c r="B10" s="69" t="s">
        <v>91</v>
      </c>
      <c r="C10" s="6"/>
      <c r="D10" s="6"/>
      <c r="E10" s="6"/>
      <c r="G10" s="13"/>
      <c r="H10" s="13"/>
      <c r="I10" s="13"/>
      <c r="J10" s="13"/>
      <c r="K10" s="13"/>
      <c r="L10" s="11"/>
      <c r="M10" s="11"/>
      <c r="V10" s="69" t="s">
        <v>91</v>
      </c>
    </row>
    <row r="11" spans="1:34" x14ac:dyDescent="0.25">
      <c r="A11" s="7"/>
      <c r="B11" s="6" t="s">
        <v>112</v>
      </c>
      <c r="C11" s="6"/>
      <c r="D11" s="6"/>
      <c r="E11" s="6"/>
      <c r="G11" s="13"/>
      <c r="H11" s="13"/>
      <c r="I11" s="13"/>
      <c r="J11" s="13"/>
      <c r="K11" s="13"/>
      <c r="L11" s="11"/>
      <c r="M11" s="11"/>
      <c r="V11" s="1" t="s">
        <v>186</v>
      </c>
    </row>
    <row r="12" spans="1:34" x14ac:dyDescent="0.25">
      <c r="A12" s="7"/>
      <c r="B12" s="6" t="s">
        <v>113</v>
      </c>
      <c r="C12" s="6"/>
      <c r="D12" s="6"/>
      <c r="E12" s="6"/>
      <c r="G12" s="13"/>
      <c r="H12" s="13"/>
      <c r="I12" s="13"/>
      <c r="J12" s="13"/>
      <c r="K12" s="13"/>
      <c r="L12" s="11"/>
      <c r="M12" s="11"/>
      <c r="V12" s="1" t="s">
        <v>185</v>
      </c>
    </row>
    <row r="13" spans="1:34" x14ac:dyDescent="0.25">
      <c r="A13" s="7"/>
      <c r="B13" s="6" t="s">
        <v>114</v>
      </c>
      <c r="C13" s="6"/>
      <c r="D13" s="6"/>
      <c r="E13" s="6"/>
      <c r="G13" s="13"/>
      <c r="H13" s="13"/>
      <c r="I13" s="13"/>
      <c r="J13" s="13"/>
      <c r="K13" s="13"/>
      <c r="L13" s="11"/>
      <c r="M13" s="11"/>
      <c r="U13" s="63"/>
      <c r="V13" s="156"/>
      <c r="W13" s="156"/>
      <c r="X13" s="156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7"/>
      <c r="B14" s="6" t="s">
        <v>115</v>
      </c>
      <c r="C14" s="6"/>
      <c r="D14" s="6"/>
      <c r="E14" s="6"/>
      <c r="G14" s="13"/>
      <c r="H14" s="13"/>
      <c r="I14" s="13"/>
      <c r="J14" s="13"/>
      <c r="K14" s="13"/>
      <c r="L14" s="11"/>
      <c r="M14" s="11"/>
      <c r="U14" s="64"/>
      <c r="V14" s="65"/>
      <c r="W14" s="65"/>
      <c r="X14" s="65"/>
      <c r="Y14" s="65"/>
      <c r="Z14" s="65"/>
      <c r="AA14" s="65"/>
      <c r="AB14" s="65"/>
      <c r="AC14" s="66"/>
      <c r="AD14" s="160"/>
      <c r="AE14" s="160"/>
      <c r="AF14" s="160"/>
      <c r="AG14" s="160"/>
      <c r="AH14" s="160"/>
    </row>
    <row r="15" spans="1:34" x14ac:dyDescent="0.25">
      <c r="A15" s="7"/>
      <c r="B15" s="6" t="s">
        <v>116</v>
      </c>
      <c r="C15" s="6"/>
      <c r="D15" s="6"/>
      <c r="E15" s="6"/>
      <c r="G15" s="13"/>
      <c r="H15" s="13"/>
      <c r="I15" s="13"/>
      <c r="J15" s="13"/>
      <c r="K15" s="13"/>
      <c r="L15" s="11"/>
      <c r="M15" s="11"/>
      <c r="U15" s="64"/>
      <c r="V15" s="64"/>
      <c r="W15" s="64"/>
      <c r="X15" s="64"/>
      <c r="Y15" s="64"/>
      <c r="Z15" s="64"/>
      <c r="AA15" s="64"/>
      <c r="AB15" s="64"/>
      <c r="AC15" s="65"/>
      <c r="AD15" s="65"/>
      <c r="AE15" s="65"/>
      <c r="AF15" s="65"/>
      <c r="AG15" s="65"/>
      <c r="AH15" s="65"/>
    </row>
    <row r="16" spans="1:34" x14ac:dyDescent="0.25">
      <c r="A16" s="7"/>
      <c r="B16" s="6" t="s">
        <v>117</v>
      </c>
      <c r="C16" s="6"/>
      <c r="D16" s="6"/>
      <c r="E16" s="6"/>
      <c r="U16" s="64"/>
      <c r="V16" s="6"/>
      <c r="W16" s="6"/>
      <c r="X16" s="6"/>
      <c r="Y16" s="6"/>
      <c r="Z16" s="6"/>
      <c r="AA16" s="6"/>
      <c r="AB16" s="67"/>
      <c r="AC16" s="3"/>
      <c r="AD16" s="3"/>
      <c r="AE16" s="3"/>
      <c r="AF16" s="3"/>
      <c r="AG16" s="3"/>
      <c r="AH16" s="3"/>
    </row>
    <row r="17" spans="1:34" x14ac:dyDescent="0.25">
      <c r="A17" s="7"/>
      <c r="B17" s="6" t="s">
        <v>118</v>
      </c>
      <c r="C17" s="6"/>
      <c r="D17" s="6"/>
      <c r="E17" s="6"/>
      <c r="U17" s="64"/>
      <c r="V17" s="6"/>
      <c r="W17" s="6"/>
      <c r="X17" s="6"/>
      <c r="Y17" s="6"/>
      <c r="Z17" s="6"/>
      <c r="AA17" s="6"/>
      <c r="AB17" s="67"/>
      <c r="AC17" s="3"/>
      <c r="AD17" s="3"/>
      <c r="AE17" s="3"/>
      <c r="AF17" s="3"/>
      <c r="AG17" s="3"/>
      <c r="AH17" s="3"/>
    </row>
    <row r="18" spans="1:34" x14ac:dyDescent="0.25">
      <c r="A18" s="7"/>
      <c r="B18" s="6" t="s">
        <v>119</v>
      </c>
      <c r="C18" s="6"/>
      <c r="D18" s="6"/>
      <c r="E18" s="6"/>
      <c r="U18" s="64"/>
      <c r="V18" s="6"/>
      <c r="W18" s="6"/>
      <c r="X18" s="6"/>
      <c r="Y18" s="6"/>
      <c r="Z18" s="6"/>
      <c r="AA18" s="6"/>
      <c r="AB18" s="67"/>
      <c r="AC18" s="3"/>
      <c r="AD18" s="3"/>
      <c r="AE18" s="3"/>
      <c r="AF18" s="3"/>
      <c r="AG18" s="3"/>
      <c r="AH18" s="3"/>
    </row>
    <row r="19" spans="1:34" x14ac:dyDescent="0.25">
      <c r="A19" s="7"/>
      <c r="B19" s="6" t="s">
        <v>120</v>
      </c>
      <c r="C19" s="6"/>
      <c r="D19" s="6"/>
      <c r="E19" s="6"/>
      <c r="U19" s="64"/>
      <c r="V19" s="6"/>
      <c r="W19" s="6"/>
      <c r="X19" s="6"/>
      <c r="Y19" s="6"/>
      <c r="Z19" s="6"/>
      <c r="AA19" s="6"/>
      <c r="AB19" s="67"/>
      <c r="AC19" s="3"/>
      <c r="AD19" s="3"/>
      <c r="AE19" s="3"/>
      <c r="AF19" s="3"/>
      <c r="AG19" s="3"/>
      <c r="AH19" s="3"/>
    </row>
    <row r="20" spans="1:34" x14ac:dyDescent="0.25">
      <c r="A20" s="7"/>
      <c r="C20" s="6"/>
      <c r="D20" s="6"/>
      <c r="E20" s="6"/>
      <c r="U20" s="64"/>
      <c r="V20" s="6"/>
      <c r="W20" s="6"/>
      <c r="X20" s="6"/>
      <c r="Y20" s="6"/>
      <c r="Z20" s="6"/>
      <c r="AA20" s="6"/>
      <c r="AB20" s="67"/>
      <c r="AC20" s="3"/>
      <c r="AD20" s="3"/>
      <c r="AE20" s="3"/>
      <c r="AF20" s="3"/>
      <c r="AG20" s="3"/>
      <c r="AH20" s="3"/>
    </row>
    <row r="21" spans="1:34" x14ac:dyDescent="0.25">
      <c r="A21" s="7"/>
      <c r="B21" s="6" t="s">
        <v>121</v>
      </c>
      <c r="C21" s="6"/>
      <c r="D21" s="6"/>
      <c r="E21" s="6"/>
      <c r="U21" s="64"/>
      <c r="V21" s="6"/>
      <c r="W21" s="6"/>
      <c r="X21" s="6"/>
      <c r="Y21" s="6"/>
      <c r="Z21" s="6"/>
      <c r="AA21" s="6"/>
      <c r="AB21" s="67"/>
      <c r="AC21" s="3"/>
      <c r="AD21" s="3"/>
      <c r="AE21" s="3"/>
      <c r="AF21" s="3"/>
      <c r="AG21" s="3"/>
      <c r="AH21" s="3"/>
    </row>
    <row r="22" spans="1:34" x14ac:dyDescent="0.25">
      <c r="A22" s="7"/>
      <c r="B22" s="6" t="s">
        <v>122</v>
      </c>
      <c r="C22" s="6"/>
      <c r="D22" s="6"/>
      <c r="E22" s="6"/>
      <c r="U22" s="64"/>
      <c r="V22" s="6"/>
      <c r="W22" s="6"/>
      <c r="X22" s="6"/>
      <c r="Y22" s="6"/>
      <c r="Z22" s="6"/>
      <c r="AA22" s="6"/>
      <c r="AB22" s="67"/>
      <c r="AC22" s="3"/>
      <c r="AD22" s="3"/>
      <c r="AE22" s="3"/>
      <c r="AF22" s="3"/>
      <c r="AG22" s="3"/>
      <c r="AH22" s="3"/>
    </row>
    <row r="23" spans="1:34" x14ac:dyDescent="0.25">
      <c r="A23" s="7"/>
      <c r="B23" s="6" t="s">
        <v>123</v>
      </c>
      <c r="C23" s="6"/>
      <c r="D23" s="6"/>
      <c r="E23" s="6"/>
      <c r="U23" s="125"/>
      <c r="V23" s="26"/>
      <c r="W23" s="26"/>
      <c r="X23" s="26"/>
      <c r="Y23" s="26"/>
      <c r="Z23" s="26"/>
      <c r="AA23" s="26"/>
      <c r="AB23" s="126"/>
      <c r="AC23" s="120"/>
      <c r="AD23" s="120"/>
      <c r="AE23" s="120"/>
      <c r="AF23" s="3"/>
      <c r="AG23" s="3"/>
      <c r="AH23" s="3"/>
    </row>
    <row r="24" spans="1:34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64"/>
      <c r="V24" s="6"/>
      <c r="W24" s="6"/>
      <c r="X24" s="6"/>
      <c r="Y24" s="6"/>
      <c r="Z24" s="6"/>
      <c r="AA24" s="6"/>
      <c r="AB24" s="67"/>
      <c r="AC24" s="3"/>
      <c r="AD24" s="3"/>
      <c r="AE24" s="3"/>
      <c r="AF24" s="3"/>
      <c r="AG24" s="3"/>
      <c r="AH24" s="3"/>
    </row>
    <row r="25" spans="1:34" x14ac:dyDescent="0.25">
      <c r="B25" s="69" t="s">
        <v>141</v>
      </c>
      <c r="U25" s="64"/>
      <c r="V25" s="69" t="s">
        <v>200</v>
      </c>
      <c r="W25" s="6"/>
      <c r="X25" s="6"/>
      <c r="Y25" s="6"/>
      <c r="Z25" s="6"/>
      <c r="AA25" s="6"/>
      <c r="AB25" s="67"/>
      <c r="AC25" s="3"/>
      <c r="AD25" s="3"/>
      <c r="AE25" s="3"/>
      <c r="AF25" s="3"/>
      <c r="AG25" s="3"/>
      <c r="AH25" s="3"/>
    </row>
    <row r="26" spans="1:34" x14ac:dyDescent="0.25">
      <c r="B26" s="5" t="s">
        <v>124</v>
      </c>
      <c r="U26" s="64"/>
      <c r="V26" s="5" t="s">
        <v>201</v>
      </c>
      <c r="W26" s="6"/>
      <c r="X26" s="6"/>
      <c r="Y26" s="6"/>
      <c r="Z26" s="6"/>
      <c r="AA26" s="6"/>
      <c r="AB26" s="67"/>
      <c r="AC26" s="3"/>
      <c r="AD26" s="3"/>
      <c r="AE26" s="3"/>
      <c r="AF26" s="3"/>
      <c r="AG26" s="3"/>
      <c r="AH26" s="3"/>
    </row>
    <row r="27" spans="1:34" x14ac:dyDescent="0.25">
      <c r="B27" s="5" t="s">
        <v>125</v>
      </c>
      <c r="U27" s="64"/>
      <c r="V27" s="5" t="s">
        <v>202</v>
      </c>
      <c r="W27" s="6"/>
      <c r="X27" s="6"/>
      <c r="Y27" s="6"/>
      <c r="Z27" s="6"/>
      <c r="AA27" s="6"/>
      <c r="AB27" s="67"/>
      <c r="AC27" s="3"/>
      <c r="AD27" s="3"/>
      <c r="AE27" s="3"/>
      <c r="AF27" s="3"/>
      <c r="AG27" s="3"/>
      <c r="AH27" s="3"/>
    </row>
    <row r="28" spans="1:34" x14ac:dyDescent="0.25">
      <c r="B28" s="5" t="s">
        <v>126</v>
      </c>
      <c r="U28" s="64"/>
      <c r="V28" s="5" t="s">
        <v>203</v>
      </c>
      <c r="W28" s="6"/>
      <c r="X28" s="6"/>
      <c r="Y28" s="6"/>
      <c r="Z28" s="6"/>
      <c r="AA28" s="6"/>
      <c r="AB28" s="67"/>
      <c r="AC28" s="3"/>
      <c r="AD28" s="3"/>
      <c r="AE28" s="3"/>
      <c r="AF28" s="3"/>
      <c r="AG28" s="3"/>
      <c r="AH28" s="3"/>
    </row>
    <row r="29" spans="1:34" x14ac:dyDescent="0.25">
      <c r="B29" s="5" t="s">
        <v>127</v>
      </c>
      <c r="U29" s="64"/>
      <c r="V29" s="5" t="s">
        <v>204</v>
      </c>
      <c r="W29" s="6"/>
      <c r="X29" s="6"/>
      <c r="Y29" s="6"/>
      <c r="Z29" s="6"/>
      <c r="AA29" s="6"/>
      <c r="AB29" s="67"/>
      <c r="AC29" s="3"/>
      <c r="AD29" s="3"/>
      <c r="AE29" s="3"/>
      <c r="AF29" s="3"/>
      <c r="AG29" s="3"/>
      <c r="AH29" s="3"/>
    </row>
    <row r="30" spans="1:34" x14ac:dyDescent="0.25">
      <c r="B30" s="5" t="s">
        <v>128</v>
      </c>
      <c r="U30" s="64"/>
      <c r="V30" s="5" t="s">
        <v>205</v>
      </c>
      <c r="W30" s="6"/>
      <c r="X30" s="6"/>
      <c r="Y30" s="6"/>
      <c r="Z30" s="6"/>
      <c r="AA30" s="6"/>
      <c r="AB30" s="67"/>
      <c r="AC30" s="3"/>
      <c r="AD30" s="3"/>
      <c r="AE30" s="3"/>
      <c r="AF30" s="3"/>
      <c r="AG30" s="3"/>
      <c r="AH30" s="3"/>
    </row>
    <row r="31" spans="1:34" x14ac:dyDescent="0.25">
      <c r="B31" s="5" t="s">
        <v>129</v>
      </c>
      <c r="U31" s="41"/>
      <c r="V31" s="5" t="s">
        <v>206</v>
      </c>
      <c r="W31" s="6"/>
      <c r="X31" s="41"/>
      <c r="Y31" s="41"/>
      <c r="Z31" s="6"/>
      <c r="AA31" s="3"/>
      <c r="AB31" s="3"/>
      <c r="AC31" s="3"/>
      <c r="AD31" s="3"/>
      <c r="AE31" s="3"/>
      <c r="AF31" s="3"/>
      <c r="AG31" s="3"/>
      <c r="AH31" s="3"/>
    </row>
    <row r="32" spans="1:34" x14ac:dyDescent="0.25">
      <c r="B32" s="5" t="s">
        <v>130</v>
      </c>
      <c r="U32" s="41"/>
      <c r="V32" s="5" t="s">
        <v>207</v>
      </c>
      <c r="W32" s="6"/>
      <c r="X32" s="41"/>
      <c r="Y32" s="41"/>
      <c r="Z32" s="6"/>
      <c r="AA32" s="3"/>
      <c r="AB32" s="3"/>
      <c r="AC32" s="3"/>
      <c r="AD32" s="3"/>
      <c r="AE32" s="3"/>
      <c r="AF32" s="3"/>
      <c r="AG32" s="3"/>
      <c r="AH32" s="3"/>
    </row>
    <row r="33" spans="2:34" x14ac:dyDescent="0.25">
      <c r="B33" s="5" t="s">
        <v>131</v>
      </c>
      <c r="U33" s="3"/>
      <c r="V33" s="5" t="s">
        <v>208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x14ac:dyDescent="0.25">
      <c r="B34" s="5" t="s">
        <v>132</v>
      </c>
    </row>
    <row r="35" spans="2:34" x14ac:dyDescent="0.25">
      <c r="B35" s="5" t="s">
        <v>133</v>
      </c>
      <c r="S35" s="2"/>
      <c r="V35" s="1" t="s">
        <v>209</v>
      </c>
    </row>
    <row r="36" spans="2:34" x14ac:dyDescent="0.25">
      <c r="B36" s="5" t="s">
        <v>138</v>
      </c>
      <c r="S36" s="4"/>
      <c r="V36" s="1" t="s">
        <v>210</v>
      </c>
    </row>
    <row r="37" spans="2:34" x14ac:dyDescent="0.25">
      <c r="B37" s="5" t="s">
        <v>137</v>
      </c>
    </row>
    <row r="38" spans="2:34" x14ac:dyDescent="0.25">
      <c r="B38" s="5" t="s">
        <v>136</v>
      </c>
    </row>
    <row r="39" spans="2:34" x14ac:dyDescent="0.25">
      <c r="B39" s="5" t="s">
        <v>134</v>
      </c>
    </row>
    <row r="40" spans="2:34" x14ac:dyDescent="0.25">
      <c r="B40" s="5" t="s">
        <v>135</v>
      </c>
    </row>
    <row r="41" spans="2:34" x14ac:dyDescent="0.25">
      <c r="B41" s="5" t="s">
        <v>139</v>
      </c>
    </row>
    <row r="42" spans="2:34" x14ac:dyDescent="0.25">
      <c r="B42" s="72" t="s">
        <v>140</v>
      </c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  <c r="Q42" s="73"/>
      <c r="R42" s="73"/>
      <c r="S42" s="73"/>
      <c r="T42" s="73"/>
    </row>
    <row r="44" spans="2:34" x14ac:dyDescent="0.25">
      <c r="B44" s="69" t="s">
        <v>142</v>
      </c>
    </row>
    <row r="45" spans="2:34" x14ac:dyDescent="0.25">
      <c r="B45" s="5" t="s">
        <v>188</v>
      </c>
    </row>
    <row r="46" spans="2:34" x14ac:dyDescent="0.25">
      <c r="B46" s="5" t="s">
        <v>189</v>
      </c>
    </row>
    <row r="47" spans="2:34" x14ac:dyDescent="0.25">
      <c r="B47" s="5" t="s">
        <v>190</v>
      </c>
    </row>
    <row r="48" spans="2:34" x14ac:dyDescent="0.25">
      <c r="B48" s="5" t="s">
        <v>191</v>
      </c>
    </row>
    <row r="49" spans="2:20" x14ac:dyDescent="0.25">
      <c r="B49" s="5" t="s">
        <v>192</v>
      </c>
    </row>
    <row r="50" spans="2:20" x14ac:dyDescent="0.25">
      <c r="B50" s="5" t="s">
        <v>193</v>
      </c>
    </row>
    <row r="52" spans="2:20" x14ac:dyDescent="0.25">
      <c r="B52" s="5" t="s">
        <v>194</v>
      </c>
    </row>
    <row r="53" spans="2:20" x14ac:dyDescent="0.25">
      <c r="B53" s="5" t="s">
        <v>195</v>
      </c>
    </row>
    <row r="54" spans="2:20" x14ac:dyDescent="0.25">
      <c r="B54" s="5" t="s">
        <v>196</v>
      </c>
    </row>
    <row r="55" spans="2:20" x14ac:dyDescent="0.25">
      <c r="B55" s="5" t="s">
        <v>197</v>
      </c>
    </row>
    <row r="56" spans="2:20" x14ac:dyDescent="0.25">
      <c r="B56" s="5" t="s">
        <v>198</v>
      </c>
    </row>
    <row r="57" spans="2:20" x14ac:dyDescent="0.25">
      <c r="B57" s="5" t="s">
        <v>199</v>
      </c>
    </row>
    <row r="61" spans="2:20" x14ac:dyDescent="0.2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8"/>
      <c r="M61" s="138"/>
      <c r="N61" s="138"/>
      <c r="O61" s="138"/>
      <c r="P61" s="138"/>
      <c r="Q61" s="138"/>
      <c r="R61" s="138"/>
      <c r="S61" s="138"/>
      <c r="T61" s="138"/>
    </row>
    <row r="63" spans="2:20" x14ac:dyDescent="0.25">
      <c r="B63" s="69" t="s">
        <v>211</v>
      </c>
    </row>
    <row r="64" spans="2:20" x14ac:dyDescent="0.25">
      <c r="B64" s="5" t="s">
        <v>212</v>
      </c>
    </row>
    <row r="65" spans="2:20" x14ac:dyDescent="0.25">
      <c r="B65" s="5" t="s">
        <v>213</v>
      </c>
    </row>
    <row r="66" spans="2:20" x14ac:dyDescent="0.25">
      <c r="B66" s="137" t="s">
        <v>214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8"/>
      <c r="M66" s="138"/>
      <c r="N66" s="138"/>
      <c r="O66" s="138"/>
      <c r="P66" s="138"/>
      <c r="Q66" s="138"/>
      <c r="R66" s="138"/>
      <c r="S66" s="138"/>
      <c r="T66" s="138"/>
    </row>
  </sheetData>
  <mergeCells count="3">
    <mergeCell ref="B6:D6"/>
    <mergeCell ref="V13:X13"/>
    <mergeCell ref="AD14:AH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1E18-B1BA-4C65-AEF2-AF4C711820CF}">
  <sheetPr codeName="Blad7"/>
  <dimension ref="A1:BL51"/>
  <sheetViews>
    <sheetView zoomScale="93" zoomScaleNormal="93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6.140625" style="1" customWidth="1"/>
    <col min="2" max="2" width="20.42578125" style="46" customWidth="1"/>
    <col min="3" max="3" width="6" style="5" customWidth="1"/>
    <col min="4" max="6" width="5.42578125" style="5" customWidth="1"/>
    <col min="7" max="7" width="6" style="5" customWidth="1"/>
    <col min="8" max="10" width="5.42578125" style="5" customWidth="1"/>
    <col min="11" max="11" width="6" style="5" customWidth="1"/>
    <col min="12" max="14" width="5.42578125" style="5" customWidth="1"/>
    <col min="15" max="15" width="6" style="5" customWidth="1"/>
    <col min="16" max="18" width="5.42578125" style="5" customWidth="1"/>
    <col min="19" max="19" width="6" style="5" customWidth="1"/>
    <col min="20" max="22" width="5.42578125" style="5" customWidth="1"/>
    <col min="23" max="23" width="6" style="5" customWidth="1"/>
    <col min="24" max="26" width="5.42578125" style="5" customWidth="1"/>
    <col min="27" max="27" width="6" style="5" customWidth="1"/>
    <col min="28" max="30" width="5.42578125" style="5" customWidth="1"/>
    <col min="31" max="31" width="6" style="5" customWidth="1"/>
    <col min="32" max="34" width="5.42578125" style="5" customWidth="1"/>
    <col min="35" max="35" width="6" style="5" customWidth="1"/>
    <col min="36" max="38" width="5.42578125" style="5" customWidth="1"/>
    <col min="39" max="39" width="6" style="5" customWidth="1"/>
    <col min="40" max="42" width="5.42578125" style="5" customWidth="1"/>
    <col min="43" max="43" width="6" style="5" customWidth="1"/>
    <col min="44" max="46" width="5.42578125" style="5" customWidth="1"/>
    <col min="47" max="47" width="6" style="5" customWidth="1"/>
    <col min="48" max="50" width="5.42578125" style="5" customWidth="1"/>
    <col min="51" max="51" width="6" style="5" customWidth="1"/>
    <col min="52" max="54" width="5.42578125" style="5" customWidth="1"/>
    <col min="55" max="55" width="6" style="5" customWidth="1"/>
    <col min="56" max="58" width="5.42578125" style="5" customWidth="1"/>
    <col min="59" max="59" width="6" style="5" customWidth="1"/>
    <col min="60" max="62" width="5.42578125" style="5" customWidth="1"/>
    <col min="63" max="63" width="57.7109375" style="5" customWidth="1"/>
    <col min="64" max="16384" width="9.140625" style="1"/>
  </cols>
  <sheetData>
    <row r="1" spans="1:64" x14ac:dyDescent="0.25">
      <c r="B1" s="47"/>
    </row>
    <row r="2" spans="1:64" x14ac:dyDescent="0.25">
      <c r="B2" s="47"/>
      <c r="C2" s="9" t="s">
        <v>86</v>
      </c>
      <c r="F2" s="9" t="str">
        <f>Project</f>
        <v>Programmeren voor constructeurs</v>
      </c>
      <c r="M2" s="9" t="s">
        <v>87</v>
      </c>
      <c r="O2" s="9" t="str">
        <f>Versie</f>
        <v>1.00</v>
      </c>
    </row>
    <row r="3" spans="1:64" x14ac:dyDescent="0.25">
      <c r="B3" s="47"/>
      <c r="C3" s="9" t="s">
        <v>89</v>
      </c>
      <c r="F3" s="9" t="str">
        <f>Onderdeel</f>
        <v>Gestapelde profielen</v>
      </c>
    </row>
    <row r="4" spans="1:64" x14ac:dyDescent="0.25">
      <c r="B4" s="47"/>
      <c r="C4" s="9" t="s">
        <v>90</v>
      </c>
      <c r="F4" s="162">
        <f>Datum</f>
        <v>43880</v>
      </c>
      <c r="G4" s="162"/>
      <c r="K4" s="8"/>
    </row>
    <row r="5" spans="1:64" x14ac:dyDescent="0.25">
      <c r="B5" s="47"/>
    </row>
    <row r="6" spans="1:64" s="19" customFormat="1" x14ac:dyDescent="0.25">
      <c r="A6" s="20" t="s">
        <v>108</v>
      </c>
      <c r="B6" s="18"/>
      <c r="C6" s="21" t="s">
        <v>104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49" t="s">
        <v>105</v>
      </c>
    </row>
    <row r="7" spans="1:64" s="16" customFormat="1" x14ac:dyDescent="0.25">
      <c r="A7" s="17" t="s">
        <v>1</v>
      </c>
      <c r="B7" s="18" t="s">
        <v>84</v>
      </c>
      <c r="C7" s="21">
        <v>1</v>
      </c>
      <c r="D7" s="18"/>
      <c r="E7" s="18"/>
      <c r="F7" s="18"/>
      <c r="G7" s="21">
        <f>C7+1</f>
        <v>2</v>
      </c>
      <c r="H7" s="18"/>
      <c r="I7" s="18"/>
      <c r="J7" s="18"/>
      <c r="K7" s="21">
        <f>G7+1</f>
        <v>3</v>
      </c>
      <c r="L7" s="18"/>
      <c r="M7" s="18"/>
      <c r="N7" s="18"/>
      <c r="O7" s="21">
        <f>K7+1</f>
        <v>4</v>
      </c>
      <c r="P7" s="18"/>
      <c r="Q7" s="18"/>
      <c r="R7" s="18"/>
      <c r="S7" s="21">
        <f>O7+1</f>
        <v>5</v>
      </c>
      <c r="T7" s="18"/>
      <c r="U7" s="18"/>
      <c r="V7" s="18"/>
      <c r="W7" s="21">
        <f>S7+1</f>
        <v>6</v>
      </c>
      <c r="X7" s="18"/>
      <c r="Y7" s="18"/>
      <c r="Z7" s="18"/>
      <c r="AA7" s="21">
        <f>W7+1</f>
        <v>7</v>
      </c>
      <c r="AB7" s="18"/>
      <c r="AC7" s="18"/>
      <c r="AD7" s="18"/>
      <c r="AE7" s="21">
        <f>AA7+1</f>
        <v>8</v>
      </c>
      <c r="AF7" s="18"/>
      <c r="AG7" s="18"/>
      <c r="AH7" s="18"/>
      <c r="AI7" s="21">
        <f>AE7+1</f>
        <v>9</v>
      </c>
      <c r="AJ7" s="18"/>
      <c r="AK7" s="18"/>
      <c r="AL7" s="18"/>
      <c r="AM7" s="21">
        <f>AI7+1</f>
        <v>10</v>
      </c>
      <c r="AN7" s="18"/>
      <c r="AO7" s="18"/>
      <c r="AP7" s="18"/>
      <c r="AQ7" s="21">
        <f>AM7+1</f>
        <v>11</v>
      </c>
      <c r="AR7" s="18"/>
      <c r="AS7" s="18"/>
      <c r="AT7" s="18"/>
      <c r="AU7" s="21">
        <f>AQ7+1</f>
        <v>12</v>
      </c>
      <c r="AV7" s="18"/>
      <c r="AW7" s="18"/>
      <c r="AX7" s="18"/>
      <c r="AY7" s="21">
        <f>AU7+1</f>
        <v>13</v>
      </c>
      <c r="AZ7" s="18"/>
      <c r="BA7" s="18"/>
      <c r="BB7" s="18"/>
      <c r="BC7" s="21">
        <f>AY7+1</f>
        <v>14</v>
      </c>
      <c r="BD7" s="18"/>
      <c r="BE7" s="18"/>
      <c r="BF7" s="18"/>
      <c r="BG7" s="21">
        <f>BC7+1</f>
        <v>15</v>
      </c>
      <c r="BH7" s="18"/>
      <c r="BI7" s="18"/>
      <c r="BJ7" s="18"/>
      <c r="BK7" s="21" t="s">
        <v>85</v>
      </c>
      <c r="BL7" s="49" t="s">
        <v>106</v>
      </c>
    </row>
    <row r="8" spans="1:64" s="16" customFormat="1" x14ac:dyDescent="0.25">
      <c r="B8" s="18"/>
      <c r="C8" s="21" t="s">
        <v>0</v>
      </c>
      <c r="D8" s="18" t="s">
        <v>81</v>
      </c>
      <c r="E8" s="18" t="s">
        <v>82</v>
      </c>
      <c r="F8" s="18" t="s">
        <v>220</v>
      </c>
      <c r="G8" s="21" t="s">
        <v>0</v>
      </c>
      <c r="H8" s="18" t="s">
        <v>81</v>
      </c>
      <c r="I8" s="18" t="s">
        <v>82</v>
      </c>
      <c r="J8" s="18" t="s">
        <v>220</v>
      </c>
      <c r="K8" s="21" t="s">
        <v>0</v>
      </c>
      <c r="L8" s="18" t="s">
        <v>81</v>
      </c>
      <c r="M8" s="18" t="s">
        <v>82</v>
      </c>
      <c r="N8" s="18" t="s">
        <v>220</v>
      </c>
      <c r="O8" s="21" t="s">
        <v>0</v>
      </c>
      <c r="P8" s="18" t="s">
        <v>81</v>
      </c>
      <c r="Q8" s="18" t="s">
        <v>82</v>
      </c>
      <c r="R8" s="18" t="s">
        <v>220</v>
      </c>
      <c r="S8" s="21" t="s">
        <v>0</v>
      </c>
      <c r="T8" s="18" t="s">
        <v>81</v>
      </c>
      <c r="U8" s="18" t="s">
        <v>82</v>
      </c>
      <c r="V8" s="18" t="s">
        <v>220</v>
      </c>
      <c r="W8" s="21" t="s">
        <v>0</v>
      </c>
      <c r="X8" s="18" t="s">
        <v>81</v>
      </c>
      <c r="Y8" s="18" t="s">
        <v>82</v>
      </c>
      <c r="Z8" s="18" t="s">
        <v>220</v>
      </c>
      <c r="AA8" s="21" t="s">
        <v>0</v>
      </c>
      <c r="AB8" s="18" t="s">
        <v>81</v>
      </c>
      <c r="AC8" s="18" t="s">
        <v>82</v>
      </c>
      <c r="AD8" s="18" t="s">
        <v>220</v>
      </c>
      <c r="AE8" s="21" t="s">
        <v>0</v>
      </c>
      <c r="AF8" s="18" t="s">
        <v>81</v>
      </c>
      <c r="AG8" s="18" t="s">
        <v>82</v>
      </c>
      <c r="AH8" s="18" t="s">
        <v>220</v>
      </c>
      <c r="AI8" s="21" t="s">
        <v>0</v>
      </c>
      <c r="AJ8" s="18" t="s">
        <v>81</v>
      </c>
      <c r="AK8" s="18" t="s">
        <v>82</v>
      </c>
      <c r="AL8" s="18" t="s">
        <v>220</v>
      </c>
      <c r="AM8" s="21" t="s">
        <v>0</v>
      </c>
      <c r="AN8" s="18" t="s">
        <v>81</v>
      </c>
      <c r="AO8" s="18" t="s">
        <v>82</v>
      </c>
      <c r="AP8" s="18" t="s">
        <v>220</v>
      </c>
      <c r="AQ8" s="21" t="s">
        <v>0</v>
      </c>
      <c r="AR8" s="18" t="s">
        <v>81</v>
      </c>
      <c r="AS8" s="18" t="s">
        <v>82</v>
      </c>
      <c r="AT8" s="18" t="s">
        <v>220</v>
      </c>
      <c r="AU8" s="21" t="s">
        <v>0</v>
      </c>
      <c r="AV8" s="18" t="s">
        <v>81</v>
      </c>
      <c r="AW8" s="18" t="s">
        <v>82</v>
      </c>
      <c r="AX8" s="18" t="s">
        <v>220</v>
      </c>
      <c r="AY8" s="21" t="s">
        <v>0</v>
      </c>
      <c r="AZ8" s="18" t="s">
        <v>81</v>
      </c>
      <c r="BA8" s="18" t="s">
        <v>82</v>
      </c>
      <c r="BB8" s="18" t="s">
        <v>220</v>
      </c>
      <c r="BC8" s="21" t="s">
        <v>0</v>
      </c>
      <c r="BD8" s="18" t="s">
        <v>81</v>
      </c>
      <c r="BE8" s="18" t="s">
        <v>82</v>
      </c>
      <c r="BF8" s="18" t="s">
        <v>220</v>
      </c>
      <c r="BG8" s="21" t="s">
        <v>0</v>
      </c>
      <c r="BH8" s="18" t="s">
        <v>81</v>
      </c>
      <c r="BI8" s="18" t="s">
        <v>82</v>
      </c>
      <c r="BJ8" s="18" t="s">
        <v>220</v>
      </c>
      <c r="BK8" s="21" t="s">
        <v>110</v>
      </c>
      <c r="BL8" s="49" t="s">
        <v>107</v>
      </c>
    </row>
    <row r="9" spans="1:64" x14ac:dyDescent="0.25">
      <c r="A9" s="7"/>
      <c r="C9" s="23"/>
      <c r="G9" s="23"/>
      <c r="K9" s="23"/>
      <c r="O9" s="23"/>
      <c r="S9" s="23"/>
      <c r="W9" s="23"/>
      <c r="AA9" s="23"/>
      <c r="AE9" s="23"/>
      <c r="AI9" s="23"/>
      <c r="AM9" s="23"/>
      <c r="AQ9" s="23"/>
      <c r="AU9" s="23"/>
      <c r="AY9" s="23"/>
      <c r="BC9" s="23"/>
      <c r="BG9" s="23"/>
      <c r="BK9" s="150"/>
      <c r="BL9" s="48"/>
    </row>
    <row r="10" spans="1:64" x14ac:dyDescent="0.25">
      <c r="A10" s="7"/>
      <c r="C10" s="23"/>
      <c r="G10" s="23"/>
      <c r="K10" s="23"/>
      <c r="O10" s="23"/>
      <c r="S10" s="23"/>
      <c r="W10" s="23"/>
      <c r="AA10" s="23"/>
      <c r="AE10" s="23"/>
      <c r="AI10" s="23"/>
      <c r="AM10" s="23"/>
      <c r="AQ10" s="23"/>
      <c r="AU10" s="23"/>
      <c r="AY10" s="23"/>
      <c r="BC10" s="23"/>
      <c r="BG10" s="23"/>
      <c r="BK10" s="150"/>
      <c r="BL10" s="48"/>
    </row>
    <row r="11" spans="1:64" x14ac:dyDescent="0.25">
      <c r="A11" s="7"/>
      <c r="C11" s="23"/>
      <c r="G11" s="23"/>
      <c r="K11" s="23"/>
      <c r="O11" s="23"/>
      <c r="S11" s="23"/>
      <c r="W11" s="23"/>
      <c r="AA11" s="23"/>
      <c r="AE11" s="23"/>
      <c r="AI11" s="23"/>
      <c r="AM11" s="23"/>
      <c r="AQ11" s="23"/>
      <c r="AU11" s="23"/>
      <c r="AY11" s="23"/>
      <c r="BC11" s="23"/>
      <c r="BG11" s="23"/>
      <c r="BK11" s="23"/>
      <c r="BL11" s="48"/>
    </row>
    <row r="12" spans="1:64" x14ac:dyDescent="0.25">
      <c r="A12" s="7"/>
      <c r="C12" s="23"/>
      <c r="G12" s="23"/>
      <c r="K12" s="23"/>
      <c r="O12" s="23"/>
      <c r="S12" s="23"/>
      <c r="W12" s="23"/>
      <c r="AA12" s="23"/>
      <c r="AE12" s="23"/>
      <c r="AI12" s="23"/>
      <c r="AM12" s="23"/>
      <c r="AQ12" s="23"/>
      <c r="AU12" s="23"/>
      <c r="AY12" s="23"/>
      <c r="BC12" s="23"/>
      <c r="BG12" s="23"/>
      <c r="BK12" s="23"/>
      <c r="BL12" s="48"/>
    </row>
    <row r="13" spans="1:64" x14ac:dyDescent="0.25">
      <c r="A13" s="7"/>
      <c r="C13" s="23"/>
      <c r="G13" s="23"/>
      <c r="K13" s="23"/>
      <c r="O13" s="23"/>
      <c r="S13" s="23"/>
      <c r="W13" s="23"/>
      <c r="AA13" s="23"/>
      <c r="AE13" s="23"/>
      <c r="AI13" s="23"/>
      <c r="AM13" s="23"/>
      <c r="AQ13" s="23"/>
      <c r="AU13" s="23"/>
      <c r="AY13" s="23"/>
      <c r="BC13" s="23"/>
      <c r="BG13" s="23"/>
      <c r="BK13" s="23"/>
      <c r="BL13" s="48"/>
    </row>
    <row r="14" spans="1:64" x14ac:dyDescent="0.25">
      <c r="A14" s="7"/>
      <c r="C14" s="23"/>
      <c r="G14" s="23"/>
      <c r="K14" s="23"/>
      <c r="O14" s="23"/>
      <c r="S14" s="23"/>
      <c r="W14" s="23"/>
      <c r="AA14" s="23"/>
      <c r="AE14" s="23"/>
      <c r="AI14" s="23"/>
      <c r="AM14" s="23"/>
      <c r="AQ14" s="23"/>
      <c r="AU14" s="23"/>
      <c r="AY14" s="23"/>
      <c r="BC14" s="23"/>
      <c r="BG14" s="23"/>
      <c r="BK14" s="23"/>
      <c r="BL14" s="48"/>
    </row>
    <row r="15" spans="1:64" x14ac:dyDescent="0.25">
      <c r="C15" s="23"/>
      <c r="G15" s="23"/>
      <c r="K15" s="23"/>
      <c r="O15" s="23"/>
      <c r="S15" s="23"/>
      <c r="W15" s="23"/>
      <c r="AA15" s="23"/>
      <c r="AE15" s="23"/>
      <c r="AI15" s="23"/>
      <c r="AM15" s="23"/>
      <c r="AQ15" s="23"/>
      <c r="AU15" s="23"/>
      <c r="AY15" s="23"/>
      <c r="BC15" s="23"/>
      <c r="BG15" s="23"/>
      <c r="BK15" s="23"/>
      <c r="BL15" s="48"/>
    </row>
    <row r="16" spans="1:64" x14ac:dyDescent="0.25">
      <c r="C16" s="23"/>
      <c r="G16" s="23"/>
      <c r="K16" s="23"/>
      <c r="O16" s="23"/>
      <c r="S16" s="23"/>
      <c r="W16" s="23"/>
      <c r="AA16" s="23"/>
      <c r="AE16" s="23"/>
      <c r="AI16" s="23"/>
      <c r="AM16" s="23"/>
      <c r="AQ16" s="23"/>
      <c r="AU16" s="23"/>
      <c r="AY16" s="23"/>
      <c r="BC16" s="23"/>
      <c r="BG16" s="23"/>
      <c r="BK16" s="23"/>
      <c r="BL16" s="48"/>
    </row>
    <row r="17" spans="3:64" x14ac:dyDescent="0.25">
      <c r="C17" s="23"/>
      <c r="G17" s="23"/>
      <c r="K17" s="23"/>
      <c r="O17" s="23"/>
      <c r="S17" s="23"/>
      <c r="W17" s="23"/>
      <c r="AA17" s="23"/>
      <c r="AE17" s="23"/>
      <c r="AI17" s="23"/>
      <c r="AM17" s="23"/>
      <c r="AQ17" s="23"/>
      <c r="AU17" s="23"/>
      <c r="AY17" s="23"/>
      <c r="BC17" s="23"/>
      <c r="BG17" s="23"/>
      <c r="BK17" s="23"/>
      <c r="BL17" s="48"/>
    </row>
    <row r="18" spans="3:64" x14ac:dyDescent="0.25">
      <c r="C18" s="23"/>
      <c r="G18" s="23"/>
      <c r="K18" s="23"/>
      <c r="O18" s="23"/>
      <c r="S18" s="23"/>
      <c r="W18" s="23"/>
      <c r="AA18" s="23"/>
      <c r="AE18" s="23"/>
      <c r="AI18" s="23"/>
      <c r="AM18" s="23"/>
      <c r="AQ18" s="23"/>
      <c r="AU18" s="23"/>
      <c r="AY18" s="23"/>
      <c r="BC18" s="23"/>
      <c r="BG18" s="23"/>
      <c r="BK18" s="23"/>
      <c r="BL18" s="48"/>
    </row>
    <row r="19" spans="3:64" x14ac:dyDescent="0.25">
      <c r="C19" s="23"/>
      <c r="G19" s="23"/>
      <c r="K19" s="23"/>
      <c r="O19" s="23"/>
      <c r="S19" s="23"/>
      <c r="W19" s="23"/>
      <c r="AA19" s="23"/>
      <c r="AE19" s="23"/>
      <c r="AI19" s="23"/>
      <c r="AM19" s="23"/>
      <c r="AQ19" s="23"/>
      <c r="AU19" s="23"/>
      <c r="AY19" s="23"/>
      <c r="BC19" s="23"/>
      <c r="BG19" s="23"/>
      <c r="BK19" s="23"/>
      <c r="BL19" s="48"/>
    </row>
    <row r="20" spans="3:64" x14ac:dyDescent="0.25">
      <c r="C20" s="23"/>
      <c r="G20" s="23"/>
      <c r="K20" s="23"/>
      <c r="O20" s="23"/>
      <c r="S20" s="23"/>
      <c r="W20" s="23"/>
      <c r="AA20" s="23"/>
      <c r="AE20" s="23"/>
      <c r="AI20" s="23"/>
      <c r="AM20" s="23"/>
      <c r="AQ20" s="23"/>
      <c r="AU20" s="23"/>
      <c r="AY20" s="23"/>
      <c r="BC20" s="23"/>
      <c r="BG20" s="23"/>
      <c r="BK20" s="23"/>
      <c r="BL20" s="48"/>
    </row>
    <row r="21" spans="3:64" x14ac:dyDescent="0.25">
      <c r="C21" s="23"/>
      <c r="G21" s="23"/>
      <c r="K21" s="23"/>
      <c r="O21" s="23"/>
      <c r="S21" s="23"/>
      <c r="W21" s="23"/>
      <c r="AA21" s="23"/>
      <c r="AE21" s="23"/>
      <c r="AI21" s="23"/>
      <c r="AM21" s="23"/>
      <c r="AQ21" s="23"/>
      <c r="AU21" s="23"/>
      <c r="AY21" s="23"/>
      <c r="BC21" s="23"/>
      <c r="BG21" s="23"/>
      <c r="BK21" s="23"/>
      <c r="BL21" s="48"/>
    </row>
    <row r="22" spans="3:64" x14ac:dyDescent="0.25">
      <c r="C22" s="23"/>
      <c r="G22" s="23"/>
      <c r="K22" s="23"/>
      <c r="O22" s="23"/>
      <c r="S22" s="23"/>
      <c r="W22" s="23"/>
      <c r="AA22" s="23"/>
      <c r="AE22" s="23"/>
      <c r="AI22" s="23"/>
      <c r="AM22" s="23"/>
      <c r="AQ22" s="23"/>
      <c r="AU22" s="23"/>
      <c r="AY22" s="23"/>
      <c r="BC22" s="23"/>
      <c r="BG22" s="23"/>
      <c r="BK22" s="23"/>
      <c r="BL22" s="48"/>
    </row>
    <row r="23" spans="3:64" x14ac:dyDescent="0.25">
      <c r="C23" s="23"/>
      <c r="G23" s="23"/>
      <c r="K23" s="23"/>
      <c r="O23" s="23"/>
      <c r="S23" s="23"/>
      <c r="W23" s="23"/>
      <c r="AA23" s="23"/>
      <c r="AE23" s="23"/>
      <c r="AI23" s="23"/>
      <c r="AM23" s="23"/>
      <c r="AQ23" s="23"/>
      <c r="AU23" s="23"/>
      <c r="AY23" s="23"/>
      <c r="BC23" s="23"/>
      <c r="BG23" s="23"/>
      <c r="BK23" s="23"/>
      <c r="BL23" s="48"/>
    </row>
    <row r="24" spans="3:64" x14ac:dyDescent="0.25">
      <c r="C24" s="23"/>
      <c r="G24" s="23"/>
      <c r="K24" s="23"/>
      <c r="O24" s="23"/>
      <c r="S24" s="23"/>
      <c r="W24" s="23"/>
      <c r="AA24" s="23"/>
      <c r="AE24" s="23"/>
      <c r="AI24" s="23"/>
      <c r="AM24" s="23"/>
      <c r="AQ24" s="23"/>
      <c r="AU24" s="23"/>
      <c r="AY24" s="23"/>
      <c r="BC24" s="23"/>
      <c r="BG24" s="23"/>
      <c r="BK24" s="23"/>
      <c r="BL24" s="48"/>
    </row>
    <row r="25" spans="3:64" x14ac:dyDescent="0.25">
      <c r="C25" s="23"/>
      <c r="G25" s="23"/>
      <c r="K25" s="23"/>
      <c r="O25" s="23"/>
      <c r="S25" s="23"/>
      <c r="W25" s="23"/>
      <c r="AA25" s="23"/>
      <c r="AE25" s="23"/>
      <c r="AI25" s="23"/>
      <c r="AM25" s="23"/>
      <c r="AQ25" s="23"/>
      <c r="AU25" s="23"/>
      <c r="AY25" s="23"/>
      <c r="BC25" s="23"/>
      <c r="BG25" s="23"/>
      <c r="BK25" s="23"/>
      <c r="BL25" s="48"/>
    </row>
    <row r="26" spans="3:64" x14ac:dyDescent="0.25">
      <c r="C26" s="23"/>
      <c r="G26" s="23"/>
      <c r="K26" s="23"/>
      <c r="O26" s="23"/>
      <c r="S26" s="23"/>
      <c r="W26" s="23"/>
      <c r="AA26" s="23"/>
      <c r="AE26" s="23"/>
      <c r="AI26" s="23"/>
      <c r="AM26" s="23"/>
      <c r="AQ26" s="23"/>
      <c r="AU26" s="23"/>
      <c r="AY26" s="23"/>
      <c r="BC26" s="23"/>
      <c r="BG26" s="23"/>
      <c r="BK26" s="23"/>
      <c r="BL26" s="48"/>
    </row>
    <row r="27" spans="3:64" x14ac:dyDescent="0.25">
      <c r="C27" s="23"/>
      <c r="G27" s="23"/>
      <c r="K27" s="23"/>
      <c r="O27" s="23"/>
      <c r="S27" s="23"/>
      <c r="W27" s="23"/>
      <c r="AA27" s="23"/>
      <c r="AE27" s="23"/>
      <c r="AI27" s="23"/>
      <c r="AM27" s="23"/>
      <c r="AQ27" s="23"/>
      <c r="AU27" s="23"/>
      <c r="AY27" s="23"/>
      <c r="BC27" s="23"/>
      <c r="BG27" s="23"/>
      <c r="BK27" s="23"/>
      <c r="BL27" s="48"/>
    </row>
    <row r="28" spans="3:64" x14ac:dyDescent="0.25">
      <c r="C28" s="23"/>
      <c r="G28" s="23"/>
      <c r="K28" s="23"/>
      <c r="O28" s="23"/>
      <c r="S28" s="23"/>
      <c r="W28" s="23"/>
      <c r="AA28" s="23"/>
      <c r="AE28" s="23"/>
      <c r="AI28" s="23"/>
      <c r="AM28" s="23"/>
      <c r="AQ28" s="23"/>
      <c r="AU28" s="23"/>
      <c r="AY28" s="23"/>
      <c r="BC28" s="23"/>
      <c r="BG28" s="23"/>
      <c r="BK28" s="23"/>
      <c r="BL28" s="48"/>
    </row>
    <row r="29" spans="3:64" x14ac:dyDescent="0.25">
      <c r="C29" s="23"/>
      <c r="G29" s="23"/>
      <c r="K29" s="23"/>
      <c r="O29" s="23"/>
      <c r="S29" s="23"/>
      <c r="W29" s="23"/>
      <c r="AA29" s="23"/>
      <c r="AE29" s="23"/>
      <c r="AI29" s="23"/>
      <c r="AM29" s="23"/>
      <c r="AQ29" s="23"/>
      <c r="AU29" s="23"/>
      <c r="AY29" s="23"/>
      <c r="BC29" s="23"/>
      <c r="BG29" s="23"/>
      <c r="BK29" s="23"/>
      <c r="BL29" s="48"/>
    </row>
    <row r="30" spans="3:64" x14ac:dyDescent="0.25">
      <c r="C30" s="23"/>
      <c r="G30" s="23"/>
      <c r="K30" s="23"/>
      <c r="O30" s="23"/>
      <c r="S30" s="23"/>
      <c r="W30" s="23"/>
      <c r="AA30" s="23"/>
      <c r="AE30" s="23"/>
      <c r="AI30" s="23"/>
      <c r="AM30" s="23"/>
      <c r="AQ30" s="23"/>
      <c r="AU30" s="23"/>
      <c r="AY30" s="23"/>
      <c r="BC30" s="23"/>
      <c r="BG30" s="23"/>
      <c r="BK30" s="23"/>
      <c r="BL30" s="48"/>
    </row>
    <row r="31" spans="3:64" x14ac:dyDescent="0.25">
      <c r="C31" s="23"/>
      <c r="G31" s="23"/>
      <c r="K31" s="23"/>
      <c r="O31" s="23"/>
      <c r="S31" s="23"/>
      <c r="W31" s="23"/>
      <c r="AA31" s="23"/>
      <c r="AE31" s="23"/>
      <c r="AI31" s="23"/>
      <c r="AM31" s="23"/>
      <c r="AQ31" s="23"/>
      <c r="AU31" s="23"/>
      <c r="AY31" s="23"/>
      <c r="BC31" s="23"/>
      <c r="BG31" s="23"/>
      <c r="BK31" s="23"/>
      <c r="BL31" s="48"/>
    </row>
    <row r="32" spans="3:64" x14ac:dyDescent="0.25">
      <c r="C32" s="23"/>
      <c r="G32" s="23"/>
      <c r="K32" s="23"/>
      <c r="O32" s="23"/>
      <c r="S32" s="23"/>
      <c r="W32" s="23"/>
      <c r="AA32" s="23"/>
      <c r="AE32" s="23"/>
      <c r="AI32" s="23"/>
      <c r="AM32" s="23"/>
      <c r="AQ32" s="23"/>
      <c r="AU32" s="23"/>
      <c r="AY32" s="23"/>
      <c r="BC32" s="23"/>
      <c r="BG32" s="23"/>
      <c r="BK32" s="23"/>
      <c r="BL32" s="48"/>
    </row>
    <row r="33" spans="3:64" x14ac:dyDescent="0.25">
      <c r="C33" s="23"/>
      <c r="G33" s="23"/>
      <c r="K33" s="23"/>
      <c r="O33" s="23"/>
      <c r="S33" s="23"/>
      <c r="W33" s="23"/>
      <c r="AA33" s="23"/>
      <c r="AE33" s="23"/>
      <c r="AI33" s="23"/>
      <c r="AM33" s="23"/>
      <c r="AQ33" s="23"/>
      <c r="AU33" s="23"/>
      <c r="AY33" s="23"/>
      <c r="BC33" s="23"/>
      <c r="BG33" s="23"/>
      <c r="BK33" s="23"/>
      <c r="BL33" s="48"/>
    </row>
    <row r="34" spans="3:64" x14ac:dyDescent="0.25">
      <c r="C34" s="23"/>
      <c r="G34" s="23"/>
      <c r="K34" s="23"/>
      <c r="O34" s="23"/>
      <c r="S34" s="23"/>
      <c r="W34" s="23"/>
      <c r="AA34" s="23"/>
      <c r="AE34" s="23"/>
      <c r="AI34" s="23"/>
      <c r="AM34" s="23"/>
      <c r="AQ34" s="23"/>
      <c r="AU34" s="23"/>
      <c r="AY34" s="23"/>
      <c r="BC34" s="23"/>
      <c r="BG34" s="23"/>
      <c r="BK34" s="23"/>
      <c r="BL34" s="48"/>
    </row>
    <row r="35" spans="3:64" x14ac:dyDescent="0.25">
      <c r="C35" s="23"/>
      <c r="G35" s="23"/>
      <c r="K35" s="23"/>
      <c r="O35" s="23"/>
      <c r="S35" s="23"/>
      <c r="W35" s="23"/>
      <c r="AA35" s="23"/>
      <c r="AE35" s="23"/>
      <c r="AI35" s="23"/>
      <c r="AM35" s="23"/>
      <c r="AQ35" s="23"/>
      <c r="AU35" s="23"/>
      <c r="AY35" s="23"/>
      <c r="BC35" s="23"/>
      <c r="BG35" s="23"/>
      <c r="BK35" s="23"/>
      <c r="BL35" s="48"/>
    </row>
    <row r="36" spans="3:64" x14ac:dyDescent="0.25">
      <c r="C36" s="23"/>
      <c r="G36" s="23"/>
      <c r="K36" s="23"/>
      <c r="O36" s="23"/>
      <c r="S36" s="23"/>
      <c r="W36" s="23"/>
      <c r="AA36" s="23"/>
      <c r="AE36" s="23"/>
      <c r="AI36" s="23"/>
      <c r="AM36" s="23"/>
      <c r="AQ36" s="23"/>
      <c r="AU36" s="23"/>
      <c r="AY36" s="23"/>
      <c r="BC36" s="23"/>
      <c r="BG36" s="23"/>
      <c r="BK36" s="23"/>
      <c r="BL36" s="48"/>
    </row>
    <row r="37" spans="3:64" x14ac:dyDescent="0.25">
      <c r="C37" s="23"/>
      <c r="G37" s="23"/>
      <c r="K37" s="23"/>
      <c r="O37" s="23"/>
      <c r="S37" s="23"/>
      <c r="W37" s="23"/>
      <c r="AA37" s="23"/>
      <c r="AE37" s="23"/>
      <c r="AI37" s="23"/>
      <c r="AM37" s="23"/>
      <c r="AQ37" s="23"/>
      <c r="AU37" s="23"/>
      <c r="AY37" s="23"/>
      <c r="BC37" s="23"/>
      <c r="BG37" s="23"/>
      <c r="BK37" s="23"/>
      <c r="BL37" s="48"/>
    </row>
    <row r="38" spans="3:64" x14ac:dyDescent="0.25">
      <c r="C38" s="23"/>
      <c r="G38" s="23"/>
      <c r="K38" s="23"/>
      <c r="O38" s="23"/>
      <c r="S38" s="23"/>
      <c r="W38" s="23"/>
      <c r="AA38" s="23"/>
      <c r="AE38" s="23"/>
      <c r="AI38" s="23"/>
      <c r="AM38" s="23"/>
      <c r="AQ38" s="23"/>
      <c r="AU38" s="23"/>
      <c r="AY38" s="23"/>
      <c r="BC38" s="23"/>
      <c r="BG38" s="23"/>
      <c r="BK38" s="23"/>
      <c r="BL38" s="48"/>
    </row>
    <row r="39" spans="3:64" x14ac:dyDescent="0.25">
      <c r="C39" s="23"/>
      <c r="G39" s="23"/>
      <c r="K39" s="23"/>
      <c r="O39" s="23"/>
      <c r="S39" s="23"/>
      <c r="W39" s="23"/>
      <c r="AA39" s="23"/>
      <c r="AE39" s="23"/>
      <c r="AI39" s="23"/>
      <c r="AM39" s="23"/>
      <c r="AQ39" s="23"/>
      <c r="AU39" s="23"/>
      <c r="AY39" s="23"/>
      <c r="BC39" s="23"/>
      <c r="BG39" s="23"/>
      <c r="BK39" s="23"/>
      <c r="BL39" s="48"/>
    </row>
    <row r="40" spans="3:64" x14ac:dyDescent="0.25">
      <c r="C40" s="23"/>
      <c r="G40" s="23"/>
      <c r="K40" s="23"/>
      <c r="O40" s="23"/>
      <c r="S40" s="23"/>
      <c r="W40" s="23"/>
      <c r="AA40" s="23"/>
      <c r="AE40" s="23"/>
      <c r="AI40" s="23"/>
      <c r="AM40" s="23"/>
      <c r="AQ40" s="23"/>
      <c r="AU40" s="23"/>
      <c r="AY40" s="23"/>
      <c r="BC40" s="23"/>
      <c r="BG40" s="23"/>
      <c r="BK40" s="23"/>
      <c r="BL40" s="48"/>
    </row>
    <row r="41" spans="3:64" x14ac:dyDescent="0.25">
      <c r="C41" s="23"/>
      <c r="G41" s="23"/>
      <c r="K41" s="23"/>
      <c r="O41" s="23"/>
      <c r="S41" s="23"/>
      <c r="W41" s="23"/>
      <c r="AA41" s="23"/>
      <c r="AE41" s="23"/>
      <c r="AI41" s="23"/>
      <c r="AM41" s="23"/>
      <c r="AQ41" s="23"/>
      <c r="AU41" s="23"/>
      <c r="AY41" s="23"/>
      <c r="BC41" s="23"/>
      <c r="BG41" s="23"/>
      <c r="BK41" s="23"/>
      <c r="BL41" s="48"/>
    </row>
    <row r="42" spans="3:64" x14ac:dyDescent="0.25">
      <c r="C42" s="23"/>
      <c r="G42" s="23"/>
      <c r="K42" s="23"/>
      <c r="O42" s="23"/>
      <c r="S42" s="23"/>
      <c r="W42" s="23"/>
      <c r="AA42" s="23"/>
      <c r="AE42" s="23"/>
      <c r="AI42" s="23"/>
      <c r="AM42" s="23"/>
      <c r="AQ42" s="23"/>
      <c r="AU42" s="23"/>
      <c r="AY42" s="23"/>
      <c r="BC42" s="23"/>
      <c r="BG42" s="23"/>
      <c r="BK42" s="23"/>
      <c r="BL42" s="48"/>
    </row>
    <row r="43" spans="3:64" x14ac:dyDescent="0.25">
      <c r="C43" s="23"/>
      <c r="G43" s="23"/>
      <c r="K43" s="23"/>
      <c r="O43" s="23"/>
      <c r="S43" s="23"/>
      <c r="W43" s="23"/>
      <c r="AA43" s="23"/>
      <c r="AE43" s="23"/>
      <c r="AI43" s="23"/>
      <c r="AM43" s="23"/>
      <c r="AQ43" s="23"/>
      <c r="AU43" s="23"/>
      <c r="AY43" s="23"/>
      <c r="BC43" s="23"/>
      <c r="BG43" s="23"/>
      <c r="BK43" s="23"/>
      <c r="BL43" s="48"/>
    </row>
    <row r="44" spans="3:64" x14ac:dyDescent="0.25">
      <c r="C44" s="23"/>
      <c r="G44" s="23"/>
      <c r="K44" s="23"/>
      <c r="O44" s="23"/>
      <c r="S44" s="23"/>
      <c r="W44" s="23"/>
      <c r="AA44" s="23"/>
      <c r="AE44" s="23"/>
      <c r="AI44" s="23"/>
      <c r="AM44" s="23"/>
      <c r="AQ44" s="23"/>
      <c r="AU44" s="23"/>
      <c r="AY44" s="23"/>
      <c r="BC44" s="23"/>
      <c r="BG44" s="23"/>
      <c r="BK44" s="23"/>
      <c r="BL44" s="48"/>
    </row>
    <row r="45" spans="3:64" x14ac:dyDescent="0.25">
      <c r="C45" s="23"/>
      <c r="G45" s="23"/>
      <c r="K45" s="23"/>
      <c r="O45" s="23"/>
      <c r="S45" s="23"/>
      <c r="W45" s="23"/>
      <c r="AA45" s="23"/>
      <c r="AE45" s="23"/>
      <c r="AI45" s="23"/>
      <c r="AM45" s="23"/>
      <c r="AQ45" s="23"/>
      <c r="AU45" s="23"/>
      <c r="AY45" s="23"/>
      <c r="BC45" s="23"/>
      <c r="BG45" s="23"/>
      <c r="BK45" s="23"/>
      <c r="BL45" s="48"/>
    </row>
    <row r="46" spans="3:64" x14ac:dyDescent="0.25">
      <c r="C46" s="23"/>
      <c r="G46" s="23"/>
      <c r="K46" s="23"/>
      <c r="O46" s="23"/>
      <c r="S46" s="23"/>
      <c r="W46" s="23"/>
      <c r="AA46" s="23"/>
      <c r="AE46" s="23"/>
      <c r="AI46" s="23"/>
      <c r="AM46" s="23"/>
      <c r="AQ46" s="23"/>
      <c r="AU46" s="23"/>
      <c r="AY46" s="23"/>
      <c r="BC46" s="23"/>
      <c r="BG46" s="23"/>
      <c r="BK46" s="23"/>
      <c r="BL46" s="48"/>
    </row>
    <row r="47" spans="3:64" x14ac:dyDescent="0.25">
      <c r="C47" s="23"/>
      <c r="G47" s="23"/>
      <c r="K47" s="23"/>
      <c r="O47" s="23"/>
      <c r="S47" s="23"/>
      <c r="W47" s="23"/>
      <c r="AA47" s="23"/>
      <c r="AE47" s="23"/>
      <c r="AI47" s="23"/>
      <c r="AM47" s="23"/>
      <c r="AQ47" s="23"/>
      <c r="AU47" s="23"/>
      <c r="AY47" s="23"/>
      <c r="BC47" s="23"/>
      <c r="BG47" s="23"/>
      <c r="BK47" s="23"/>
      <c r="BL47" s="48"/>
    </row>
    <row r="48" spans="3:64" x14ac:dyDescent="0.25">
      <c r="C48" s="23"/>
      <c r="G48" s="23"/>
      <c r="K48" s="23"/>
      <c r="O48" s="23"/>
      <c r="S48" s="23"/>
      <c r="W48" s="23"/>
      <c r="AA48" s="23"/>
      <c r="AE48" s="23"/>
      <c r="AI48" s="23"/>
      <c r="AM48" s="23"/>
      <c r="AQ48" s="23"/>
      <c r="AU48" s="23"/>
      <c r="AY48" s="23"/>
      <c r="BC48" s="23"/>
      <c r="BG48" s="23"/>
      <c r="BK48" s="23"/>
      <c r="BL48" s="48"/>
    </row>
    <row r="49" spans="1:64" x14ac:dyDescent="0.25">
      <c r="C49" s="23"/>
      <c r="G49" s="23"/>
      <c r="K49" s="23"/>
      <c r="O49" s="23"/>
      <c r="S49" s="23"/>
      <c r="W49" s="23"/>
      <c r="AA49" s="23"/>
      <c r="AE49" s="23"/>
      <c r="AI49" s="23"/>
      <c r="AM49" s="23"/>
      <c r="AQ49" s="23"/>
      <c r="AU49" s="23"/>
      <c r="AY49" s="23"/>
      <c r="BC49" s="23"/>
      <c r="BG49" s="23"/>
      <c r="BK49" s="23"/>
      <c r="BL49" s="48"/>
    </row>
    <row r="50" spans="1:64" x14ac:dyDescent="0.25">
      <c r="C50" s="23"/>
      <c r="G50" s="23"/>
      <c r="K50" s="23"/>
      <c r="O50" s="23"/>
      <c r="S50" s="23"/>
      <c r="W50" s="23"/>
      <c r="AA50" s="23"/>
      <c r="AE50" s="23"/>
      <c r="AI50" s="23"/>
      <c r="AM50" s="23"/>
      <c r="AQ50" s="23"/>
      <c r="AU50" s="23"/>
      <c r="AY50" s="23"/>
      <c r="BC50" s="23"/>
      <c r="BG50" s="23"/>
      <c r="BK50" s="23"/>
      <c r="BL50" s="48"/>
    </row>
    <row r="51" spans="1:64" x14ac:dyDescent="0.25">
      <c r="A51" s="1" t="s">
        <v>109</v>
      </c>
    </row>
  </sheetData>
  <mergeCells count="1">
    <mergeCell ref="F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A04A4-CC04-41B8-9EE3-33CCFB22B6A7}">
  <sheetPr codeName="Blad6"/>
  <dimension ref="A2:Q263"/>
  <sheetViews>
    <sheetView zoomScale="93" zoomScaleNormal="93" workbookViewId="0">
      <pane ySplit="8" topLeftCell="A9" activePane="bottomLeft" state="frozen"/>
      <selection pane="bottomLeft" activeCell="C9" sqref="C9"/>
    </sheetView>
  </sheetViews>
  <sheetFormatPr defaultRowHeight="15" x14ac:dyDescent="0.25"/>
  <cols>
    <col min="1" max="1" width="6.140625" style="1" customWidth="1"/>
    <col min="2" max="2" width="18.140625" style="5" customWidth="1"/>
    <col min="3" max="8" width="15.42578125" style="7" customWidth="1"/>
    <col min="9" max="10" width="15.42578125" style="5" customWidth="1"/>
    <col min="11" max="11" width="9" style="7" customWidth="1"/>
    <col min="12" max="12" width="4.5703125" style="1" customWidth="1"/>
    <col min="13" max="13" width="14.42578125" style="7" customWidth="1"/>
    <col min="14" max="20" width="14.42578125" style="1" customWidth="1"/>
    <col min="21" max="21" width="7.5703125" style="1" customWidth="1"/>
    <col min="22" max="16384" width="9.140625" style="1"/>
  </cols>
  <sheetData>
    <row r="2" spans="1:17" x14ac:dyDescent="0.25">
      <c r="C2" s="9" t="s">
        <v>86</v>
      </c>
      <c r="D2" s="9" t="str">
        <f>Project</f>
        <v>Programmeren voor constructeurs</v>
      </c>
      <c r="G2" s="9" t="s">
        <v>87</v>
      </c>
      <c r="H2" s="9" t="str">
        <f>Versie</f>
        <v>1.00</v>
      </c>
      <c r="I2" s="8"/>
    </row>
    <row r="3" spans="1:17" x14ac:dyDescent="0.25">
      <c r="C3" s="9" t="s">
        <v>89</v>
      </c>
      <c r="D3" s="9" t="str">
        <f>Onderdeel</f>
        <v>Gestapelde profielen</v>
      </c>
    </row>
    <row r="4" spans="1:17" x14ac:dyDescent="0.25">
      <c r="C4" s="9" t="s">
        <v>90</v>
      </c>
      <c r="D4" s="10">
        <f>Datum</f>
        <v>43880</v>
      </c>
      <c r="G4" s="8" t="s">
        <v>103</v>
      </c>
      <c r="I4" s="9"/>
    </row>
    <row r="6" spans="1:17" s="19" customFormat="1" x14ac:dyDescent="0.25">
      <c r="B6" s="20"/>
      <c r="I6" s="20"/>
      <c r="J6" s="20"/>
    </row>
    <row r="7" spans="1:17" s="16" customFormat="1" x14ac:dyDescent="0.25">
      <c r="A7" s="17"/>
      <c r="B7" s="18"/>
      <c r="C7" s="17"/>
      <c r="D7" s="17" t="s">
        <v>101</v>
      </c>
      <c r="E7" s="17" t="s">
        <v>101</v>
      </c>
      <c r="F7" s="17" t="s">
        <v>101</v>
      </c>
      <c r="G7" s="17" t="s">
        <v>101</v>
      </c>
      <c r="H7" s="17" t="s">
        <v>101</v>
      </c>
      <c r="I7" s="18"/>
      <c r="J7" s="20"/>
      <c r="K7" s="17"/>
      <c r="M7" s="17" t="s">
        <v>102</v>
      </c>
      <c r="N7" s="17" t="s">
        <v>102</v>
      </c>
      <c r="O7" s="17" t="s">
        <v>102</v>
      </c>
      <c r="P7" s="17" t="s">
        <v>102</v>
      </c>
      <c r="Q7" s="17" t="s">
        <v>102</v>
      </c>
    </row>
    <row r="8" spans="1:17" s="16" customFormat="1" x14ac:dyDescent="0.25">
      <c r="B8" s="18"/>
      <c r="C8" s="17" t="s">
        <v>6</v>
      </c>
      <c r="D8" s="17" t="s">
        <v>100</v>
      </c>
      <c r="E8" s="17" t="s">
        <v>76</v>
      </c>
      <c r="F8" s="17" t="s">
        <v>76</v>
      </c>
      <c r="G8" s="17" t="s">
        <v>77</v>
      </c>
      <c r="H8" s="17" t="s">
        <v>78</v>
      </c>
      <c r="I8" s="18"/>
      <c r="J8" s="18" t="s">
        <v>1</v>
      </c>
      <c r="K8" s="17" t="s">
        <v>79</v>
      </c>
      <c r="M8" s="17" t="s">
        <v>100</v>
      </c>
      <c r="N8" s="17" t="s">
        <v>76</v>
      </c>
      <c r="O8" s="17" t="s">
        <v>80</v>
      </c>
      <c r="P8" s="17" t="s">
        <v>77</v>
      </c>
      <c r="Q8" s="17" t="s">
        <v>78</v>
      </c>
    </row>
    <row r="9" spans="1:17" x14ac:dyDescent="0.25">
      <c r="C9" s="7">
        <v>0</v>
      </c>
      <c r="D9" s="28">
        <v>0</v>
      </c>
      <c r="E9" s="29">
        <v>0</v>
      </c>
      <c r="F9" s="30">
        <v>0</v>
      </c>
      <c r="G9" s="31">
        <v>0</v>
      </c>
      <c r="H9" s="32">
        <v>0</v>
      </c>
      <c r="J9" s="5">
        <v>1</v>
      </c>
      <c r="K9" s="7" t="str">
        <f>CHAR(J9)</f>
        <v>_x0001_</v>
      </c>
      <c r="M9" s="28" t="str">
        <f>CHAR(J9)</f>
        <v>_x0001_</v>
      </c>
      <c r="N9" s="29" t="str">
        <f>CHAR(J9)</f>
        <v>_x0001_</v>
      </c>
      <c r="O9" s="30" t="str">
        <f>CHAR(J9)</f>
        <v>_x0001_</v>
      </c>
      <c r="P9" s="31" t="str">
        <f>CHAR(J9)</f>
        <v>_x0001_</v>
      </c>
      <c r="Q9" s="32" t="str">
        <f>CHAR(J9)</f>
        <v>_x0001_</v>
      </c>
    </row>
    <row r="10" spans="1:17" x14ac:dyDescent="0.25">
      <c r="C10" s="7">
        <v>1</v>
      </c>
      <c r="D10" s="28">
        <v>1</v>
      </c>
      <c r="E10" s="29">
        <v>1</v>
      </c>
      <c r="F10" s="30">
        <v>1</v>
      </c>
      <c r="G10" s="31">
        <v>1</v>
      </c>
      <c r="H10" s="32">
        <v>1</v>
      </c>
      <c r="J10" s="5">
        <v>2</v>
      </c>
      <c r="K10" s="7" t="str">
        <f t="shared" ref="K10:K73" si="0">CHAR(J10)</f>
        <v>_x0002_</v>
      </c>
      <c r="M10" s="28" t="str">
        <f t="shared" ref="M10:M73" si="1">CHAR(J10)</f>
        <v>_x0002_</v>
      </c>
      <c r="N10" s="29" t="str">
        <f t="shared" ref="N10:N73" si="2">CHAR(J10)</f>
        <v>_x0002_</v>
      </c>
      <c r="O10" s="30" t="str">
        <f t="shared" ref="O10:O73" si="3">CHAR(J10)</f>
        <v>_x0002_</v>
      </c>
      <c r="P10" s="31" t="str">
        <f t="shared" ref="P10:P73" si="4">CHAR(J10)</f>
        <v>_x0002_</v>
      </c>
      <c r="Q10" s="32" t="str">
        <f t="shared" ref="Q10:Q73" si="5">CHAR(J10)</f>
        <v>_x0002_</v>
      </c>
    </row>
    <row r="11" spans="1:17" x14ac:dyDescent="0.25">
      <c r="C11" s="7">
        <v>2</v>
      </c>
      <c r="D11" s="28">
        <v>2</v>
      </c>
      <c r="E11" s="29">
        <v>2</v>
      </c>
      <c r="F11" s="30">
        <v>2</v>
      </c>
      <c r="G11" s="31">
        <v>2</v>
      </c>
      <c r="H11" s="32">
        <v>2</v>
      </c>
      <c r="J11" s="5">
        <v>3</v>
      </c>
      <c r="K11" s="7" t="str">
        <f t="shared" si="0"/>
        <v>_x0003_</v>
      </c>
      <c r="M11" s="28" t="str">
        <f t="shared" si="1"/>
        <v>_x0003_</v>
      </c>
      <c r="N11" s="29" t="str">
        <f t="shared" si="2"/>
        <v>_x0003_</v>
      </c>
      <c r="O11" s="30" t="str">
        <f t="shared" si="3"/>
        <v>_x0003_</v>
      </c>
      <c r="P11" s="31" t="str">
        <f t="shared" si="4"/>
        <v>_x0003_</v>
      </c>
      <c r="Q11" s="32" t="str">
        <f t="shared" si="5"/>
        <v>_x0003_</v>
      </c>
    </row>
    <row r="12" spans="1:17" x14ac:dyDescent="0.25">
      <c r="C12" s="7">
        <v>3</v>
      </c>
      <c r="D12" s="28">
        <v>3</v>
      </c>
      <c r="E12" s="29">
        <v>3</v>
      </c>
      <c r="F12" s="30">
        <v>3</v>
      </c>
      <c r="G12" s="31">
        <v>3</v>
      </c>
      <c r="H12" s="32">
        <v>3</v>
      </c>
      <c r="J12" s="5">
        <v>4</v>
      </c>
      <c r="K12" s="7" t="str">
        <f t="shared" si="0"/>
        <v>_x0004_</v>
      </c>
      <c r="M12" s="28" t="str">
        <f t="shared" si="1"/>
        <v>_x0004_</v>
      </c>
      <c r="N12" s="29" t="str">
        <f t="shared" si="2"/>
        <v>_x0004_</v>
      </c>
      <c r="O12" s="30" t="str">
        <f t="shared" si="3"/>
        <v>_x0004_</v>
      </c>
      <c r="P12" s="31" t="str">
        <f t="shared" si="4"/>
        <v>_x0004_</v>
      </c>
      <c r="Q12" s="32" t="str">
        <f t="shared" si="5"/>
        <v>_x0004_</v>
      </c>
    </row>
    <row r="13" spans="1:17" x14ac:dyDescent="0.25">
      <c r="C13" s="7">
        <v>4</v>
      </c>
      <c r="D13" s="28">
        <v>4</v>
      </c>
      <c r="E13" s="29">
        <v>4</v>
      </c>
      <c r="F13" s="30">
        <v>4</v>
      </c>
      <c r="G13" s="31">
        <v>4</v>
      </c>
      <c r="H13" s="32">
        <v>4</v>
      </c>
      <c r="J13" s="5">
        <v>5</v>
      </c>
      <c r="K13" s="7" t="str">
        <f t="shared" si="0"/>
        <v>_x0005_</v>
      </c>
      <c r="M13" s="28" t="str">
        <f t="shared" si="1"/>
        <v>_x0005_</v>
      </c>
      <c r="N13" s="29" t="str">
        <f t="shared" si="2"/>
        <v>_x0005_</v>
      </c>
      <c r="O13" s="30" t="str">
        <f t="shared" si="3"/>
        <v>_x0005_</v>
      </c>
      <c r="P13" s="31" t="str">
        <f t="shared" si="4"/>
        <v>_x0005_</v>
      </c>
      <c r="Q13" s="32" t="str">
        <f t="shared" si="5"/>
        <v>_x0005_</v>
      </c>
    </row>
    <row r="14" spans="1:17" x14ac:dyDescent="0.25">
      <c r="C14" s="7">
        <v>5</v>
      </c>
      <c r="D14" s="28">
        <v>5</v>
      </c>
      <c r="E14" s="29">
        <v>5</v>
      </c>
      <c r="F14" s="30">
        <v>5</v>
      </c>
      <c r="G14" s="31">
        <v>5</v>
      </c>
      <c r="H14" s="32">
        <v>5</v>
      </c>
      <c r="J14" s="5">
        <v>6</v>
      </c>
      <c r="K14" s="7" t="str">
        <f t="shared" si="0"/>
        <v>_x0006_</v>
      </c>
      <c r="M14" s="28" t="str">
        <f t="shared" si="1"/>
        <v>_x0006_</v>
      </c>
      <c r="N14" s="29" t="str">
        <f t="shared" si="2"/>
        <v>_x0006_</v>
      </c>
      <c r="O14" s="30" t="str">
        <f t="shared" si="3"/>
        <v>_x0006_</v>
      </c>
      <c r="P14" s="31" t="str">
        <f t="shared" si="4"/>
        <v>_x0006_</v>
      </c>
      <c r="Q14" s="32" t="str">
        <f t="shared" si="5"/>
        <v>_x0006_</v>
      </c>
    </row>
    <row r="15" spans="1:17" x14ac:dyDescent="0.25">
      <c r="C15" s="7">
        <v>6</v>
      </c>
      <c r="D15" s="28">
        <v>6</v>
      </c>
      <c r="E15" s="29">
        <v>6</v>
      </c>
      <c r="F15" s="30">
        <v>6</v>
      </c>
      <c r="G15" s="31">
        <v>6</v>
      </c>
      <c r="H15" s="32">
        <v>6</v>
      </c>
      <c r="J15" s="5">
        <v>7</v>
      </c>
      <c r="K15" s="7" t="str">
        <f t="shared" si="0"/>
        <v>_x0007_</v>
      </c>
      <c r="M15" s="28" t="str">
        <f t="shared" si="1"/>
        <v>_x0007_</v>
      </c>
      <c r="N15" s="29" t="str">
        <f t="shared" si="2"/>
        <v>_x0007_</v>
      </c>
      <c r="O15" s="30" t="str">
        <f t="shared" si="3"/>
        <v>_x0007_</v>
      </c>
      <c r="P15" s="31" t="str">
        <f t="shared" si="4"/>
        <v>_x0007_</v>
      </c>
      <c r="Q15" s="32" t="str">
        <f t="shared" si="5"/>
        <v>_x0007_</v>
      </c>
    </row>
    <row r="16" spans="1:17" x14ac:dyDescent="0.25">
      <c r="C16" s="7">
        <v>7</v>
      </c>
      <c r="D16" s="28">
        <v>7</v>
      </c>
      <c r="E16" s="29">
        <v>7</v>
      </c>
      <c r="F16" s="30">
        <v>7</v>
      </c>
      <c r="G16" s="31">
        <v>7</v>
      </c>
      <c r="H16" s="32">
        <v>7</v>
      </c>
      <c r="J16" s="5">
        <v>8</v>
      </c>
      <c r="K16" s="7" t="str">
        <f t="shared" si="0"/>
        <v>_x0008_</v>
      </c>
      <c r="M16" s="28" t="str">
        <f t="shared" si="1"/>
        <v>_x0008_</v>
      </c>
      <c r="N16" s="29" t="str">
        <f t="shared" si="2"/>
        <v>_x0008_</v>
      </c>
      <c r="O16" s="30" t="str">
        <f t="shared" si="3"/>
        <v>_x0008_</v>
      </c>
      <c r="P16" s="31" t="str">
        <f t="shared" si="4"/>
        <v>_x0008_</v>
      </c>
      <c r="Q16" s="32" t="str">
        <f t="shared" si="5"/>
        <v>_x0008_</v>
      </c>
    </row>
    <row r="17" spans="3:17" ht="15.75" thickBot="1" x14ac:dyDescent="0.3">
      <c r="C17" s="7">
        <v>8</v>
      </c>
      <c r="D17" s="28">
        <v>8</v>
      </c>
      <c r="E17" s="29">
        <v>8</v>
      </c>
      <c r="F17" s="30">
        <v>8</v>
      </c>
      <c r="G17" s="31">
        <v>8</v>
      </c>
      <c r="H17" s="32">
        <v>8</v>
      </c>
      <c r="J17" s="39">
        <v>9</v>
      </c>
      <c r="K17" s="33" t="str">
        <f t="shared" si="0"/>
        <v xml:space="preserve">	</v>
      </c>
      <c r="L17" s="40"/>
      <c r="M17" s="34" t="str">
        <f t="shared" si="1"/>
        <v xml:space="preserve">	</v>
      </c>
      <c r="N17" s="35" t="str">
        <f t="shared" si="2"/>
        <v xml:space="preserve">	</v>
      </c>
      <c r="O17" s="36" t="str">
        <f t="shared" si="3"/>
        <v xml:space="preserve">	</v>
      </c>
      <c r="P17" s="37" t="str">
        <f t="shared" si="4"/>
        <v xml:space="preserve">	</v>
      </c>
      <c r="Q17" s="38" t="str">
        <f t="shared" si="5"/>
        <v xml:space="preserve">	</v>
      </c>
    </row>
    <row r="18" spans="3:17" ht="15.75" thickBot="1" x14ac:dyDescent="0.3">
      <c r="C18" s="33">
        <v>9</v>
      </c>
      <c r="D18" s="34">
        <v>9</v>
      </c>
      <c r="E18" s="35">
        <v>9</v>
      </c>
      <c r="F18" s="36">
        <v>9</v>
      </c>
      <c r="G18" s="37">
        <v>9</v>
      </c>
      <c r="H18" s="38">
        <v>9</v>
      </c>
      <c r="J18" s="6">
        <v>10</v>
      </c>
      <c r="K18" s="41" t="str">
        <f t="shared" si="0"/>
        <v xml:space="preserve">
</v>
      </c>
      <c r="L18" s="1">
        <v>10</v>
      </c>
      <c r="M18" s="28" t="str">
        <f t="shared" si="1"/>
        <v xml:space="preserve">
</v>
      </c>
      <c r="N18" s="29" t="str">
        <f t="shared" si="2"/>
        <v xml:space="preserve">
</v>
      </c>
      <c r="O18" s="30" t="str">
        <f t="shared" si="3"/>
        <v xml:space="preserve">
</v>
      </c>
      <c r="P18" s="31" t="str">
        <f t="shared" si="4"/>
        <v xml:space="preserve">
</v>
      </c>
      <c r="Q18" s="32" t="str">
        <f t="shared" si="5"/>
        <v xml:space="preserve">
</v>
      </c>
    </row>
    <row r="19" spans="3:17" x14ac:dyDescent="0.25">
      <c r="C19" s="7" t="s">
        <v>7</v>
      </c>
      <c r="D19" s="28" t="s">
        <v>7</v>
      </c>
      <c r="E19" s="29" t="s">
        <v>7</v>
      </c>
      <c r="F19" s="30" t="s">
        <v>7</v>
      </c>
      <c r="G19" s="31" t="s">
        <v>7</v>
      </c>
      <c r="H19" s="32" t="s">
        <v>7</v>
      </c>
      <c r="J19" s="5">
        <v>11</v>
      </c>
      <c r="K19" s="7" t="str">
        <f t="shared" si="0"/>
        <v>_x000B_</v>
      </c>
      <c r="M19" s="28" t="str">
        <f t="shared" si="1"/>
        <v>_x000B_</v>
      </c>
      <c r="N19" s="29" t="str">
        <f t="shared" si="2"/>
        <v>_x000B_</v>
      </c>
      <c r="O19" s="30" t="str">
        <f t="shared" si="3"/>
        <v>_x000B_</v>
      </c>
      <c r="P19" s="31" t="str">
        <f t="shared" si="4"/>
        <v>_x000B_</v>
      </c>
      <c r="Q19" s="32" t="str">
        <f t="shared" si="5"/>
        <v>_x000B_</v>
      </c>
    </row>
    <row r="20" spans="3:17" x14ac:dyDescent="0.25">
      <c r="C20" s="7" t="s">
        <v>8</v>
      </c>
      <c r="D20" s="28" t="s">
        <v>8</v>
      </c>
      <c r="E20" s="29" t="s">
        <v>8</v>
      </c>
      <c r="F20" s="30" t="s">
        <v>8</v>
      </c>
      <c r="G20" s="31" t="s">
        <v>8</v>
      </c>
      <c r="H20" s="32" t="s">
        <v>8</v>
      </c>
      <c r="J20" s="5">
        <v>12</v>
      </c>
      <c r="K20" s="7" t="str">
        <f t="shared" si="0"/>
        <v>_x000C_</v>
      </c>
      <c r="M20" s="28" t="str">
        <f t="shared" si="1"/>
        <v>_x000C_</v>
      </c>
      <c r="N20" s="29" t="str">
        <f t="shared" si="2"/>
        <v>_x000C_</v>
      </c>
      <c r="O20" s="30" t="str">
        <f t="shared" si="3"/>
        <v>_x000C_</v>
      </c>
      <c r="P20" s="31" t="str">
        <f t="shared" si="4"/>
        <v>_x000C_</v>
      </c>
      <c r="Q20" s="32" t="str">
        <f t="shared" si="5"/>
        <v>_x000C_</v>
      </c>
    </row>
    <row r="21" spans="3:17" x14ac:dyDescent="0.25">
      <c r="C21" s="7" t="s">
        <v>9</v>
      </c>
      <c r="D21" s="28" t="s">
        <v>9</v>
      </c>
      <c r="E21" s="29" t="s">
        <v>9</v>
      </c>
      <c r="F21" s="30" t="s">
        <v>9</v>
      </c>
      <c r="G21" s="31" t="s">
        <v>9</v>
      </c>
      <c r="H21" s="32" t="s">
        <v>9</v>
      </c>
      <c r="J21" s="5">
        <v>13</v>
      </c>
      <c r="K21" s="7" t="str">
        <f t="shared" si="0"/>
        <v>_x000D_</v>
      </c>
      <c r="M21" s="28" t="str">
        <f t="shared" si="1"/>
        <v>_x000D_</v>
      </c>
      <c r="N21" s="29" t="str">
        <f t="shared" si="2"/>
        <v>_x000D_</v>
      </c>
      <c r="O21" s="30" t="str">
        <f t="shared" si="3"/>
        <v>_x000D_</v>
      </c>
      <c r="P21" s="31" t="str">
        <f t="shared" si="4"/>
        <v>_x000D_</v>
      </c>
      <c r="Q21" s="32" t="str">
        <f t="shared" si="5"/>
        <v>_x000D_</v>
      </c>
    </row>
    <row r="22" spans="3:17" x14ac:dyDescent="0.25">
      <c r="C22" s="7" t="s">
        <v>10</v>
      </c>
      <c r="D22" s="28" t="s">
        <v>10</v>
      </c>
      <c r="E22" s="29" t="s">
        <v>10</v>
      </c>
      <c r="F22" s="30" t="s">
        <v>10</v>
      </c>
      <c r="G22" s="31" t="s">
        <v>10</v>
      </c>
      <c r="H22" s="32" t="s">
        <v>10</v>
      </c>
      <c r="J22" s="5">
        <v>14</v>
      </c>
      <c r="K22" s="7" t="str">
        <f t="shared" si="0"/>
        <v>_x000E_</v>
      </c>
      <c r="M22" s="28" t="str">
        <f t="shared" si="1"/>
        <v>_x000E_</v>
      </c>
      <c r="N22" s="29" t="str">
        <f t="shared" si="2"/>
        <v>_x000E_</v>
      </c>
      <c r="O22" s="30" t="str">
        <f t="shared" si="3"/>
        <v>_x000E_</v>
      </c>
      <c r="P22" s="31" t="str">
        <f t="shared" si="4"/>
        <v>_x000E_</v>
      </c>
      <c r="Q22" s="32" t="str">
        <f t="shared" si="5"/>
        <v>_x000E_</v>
      </c>
    </row>
    <row r="23" spans="3:17" x14ac:dyDescent="0.25">
      <c r="C23" s="7" t="s">
        <v>11</v>
      </c>
      <c r="D23" s="28" t="s">
        <v>11</v>
      </c>
      <c r="E23" s="29" t="s">
        <v>11</v>
      </c>
      <c r="F23" s="30" t="s">
        <v>11</v>
      </c>
      <c r="G23" s="31" t="s">
        <v>11</v>
      </c>
      <c r="H23" s="32" t="s">
        <v>11</v>
      </c>
      <c r="J23" s="5">
        <v>15</v>
      </c>
      <c r="K23" s="7" t="str">
        <f t="shared" si="0"/>
        <v>_x000F_</v>
      </c>
      <c r="M23" s="28" t="str">
        <f t="shared" si="1"/>
        <v>_x000F_</v>
      </c>
      <c r="N23" s="29" t="str">
        <f t="shared" si="2"/>
        <v>_x000F_</v>
      </c>
      <c r="O23" s="30" t="str">
        <f t="shared" si="3"/>
        <v>_x000F_</v>
      </c>
      <c r="P23" s="31" t="str">
        <f t="shared" si="4"/>
        <v>_x000F_</v>
      </c>
      <c r="Q23" s="32" t="str">
        <f t="shared" si="5"/>
        <v>_x000F_</v>
      </c>
    </row>
    <row r="24" spans="3:17" x14ac:dyDescent="0.25">
      <c r="C24" s="7" t="s">
        <v>12</v>
      </c>
      <c r="D24" s="28" t="s">
        <v>12</v>
      </c>
      <c r="E24" s="29" t="s">
        <v>12</v>
      </c>
      <c r="F24" s="30" t="s">
        <v>12</v>
      </c>
      <c r="G24" s="31" t="s">
        <v>12</v>
      </c>
      <c r="H24" s="32" t="s">
        <v>12</v>
      </c>
      <c r="J24" s="5">
        <v>16</v>
      </c>
      <c r="K24" s="7" t="str">
        <f t="shared" si="0"/>
        <v>_x0010_</v>
      </c>
      <c r="M24" s="28" t="str">
        <f t="shared" si="1"/>
        <v>_x0010_</v>
      </c>
      <c r="N24" s="29" t="str">
        <f t="shared" si="2"/>
        <v>_x0010_</v>
      </c>
      <c r="O24" s="30" t="str">
        <f t="shared" si="3"/>
        <v>_x0010_</v>
      </c>
      <c r="P24" s="31" t="str">
        <f t="shared" si="4"/>
        <v>_x0010_</v>
      </c>
      <c r="Q24" s="32" t="str">
        <f t="shared" si="5"/>
        <v>_x0010_</v>
      </c>
    </row>
    <row r="25" spans="3:17" x14ac:dyDescent="0.25">
      <c r="C25" s="7" t="s">
        <v>13</v>
      </c>
      <c r="D25" s="28" t="s">
        <v>13</v>
      </c>
      <c r="E25" s="29" t="s">
        <v>13</v>
      </c>
      <c r="F25" s="30" t="s">
        <v>13</v>
      </c>
      <c r="G25" s="31" t="s">
        <v>13</v>
      </c>
      <c r="H25" s="32" t="s">
        <v>13</v>
      </c>
      <c r="J25" s="5">
        <v>17</v>
      </c>
      <c r="K25" s="7" t="str">
        <f t="shared" si="0"/>
        <v>_x0011_</v>
      </c>
      <c r="M25" s="28" t="str">
        <f t="shared" si="1"/>
        <v>_x0011_</v>
      </c>
      <c r="N25" s="29" t="str">
        <f t="shared" si="2"/>
        <v>_x0011_</v>
      </c>
      <c r="O25" s="30" t="str">
        <f t="shared" si="3"/>
        <v>_x0011_</v>
      </c>
      <c r="P25" s="31" t="str">
        <f t="shared" si="4"/>
        <v>_x0011_</v>
      </c>
      <c r="Q25" s="32" t="str">
        <f t="shared" si="5"/>
        <v>_x0011_</v>
      </c>
    </row>
    <row r="26" spans="3:17" x14ac:dyDescent="0.25">
      <c r="C26" s="7" t="s">
        <v>14</v>
      </c>
      <c r="D26" s="28" t="s">
        <v>14</v>
      </c>
      <c r="E26" s="29" t="s">
        <v>14</v>
      </c>
      <c r="F26" s="30" t="s">
        <v>14</v>
      </c>
      <c r="G26" s="31" t="s">
        <v>14</v>
      </c>
      <c r="H26" s="32" t="s">
        <v>14</v>
      </c>
      <c r="J26" s="5">
        <v>18</v>
      </c>
      <c r="K26" s="7" t="str">
        <f t="shared" si="0"/>
        <v>_x0012_</v>
      </c>
      <c r="M26" s="28" t="str">
        <f t="shared" si="1"/>
        <v>_x0012_</v>
      </c>
      <c r="N26" s="29" t="str">
        <f t="shared" si="2"/>
        <v>_x0012_</v>
      </c>
      <c r="O26" s="30" t="str">
        <f t="shared" si="3"/>
        <v>_x0012_</v>
      </c>
      <c r="P26" s="31" t="str">
        <f t="shared" si="4"/>
        <v>_x0012_</v>
      </c>
      <c r="Q26" s="32" t="str">
        <f t="shared" si="5"/>
        <v>_x0012_</v>
      </c>
    </row>
    <row r="27" spans="3:17" ht="15.75" thickBot="1" x14ac:dyDescent="0.3">
      <c r="C27" s="7" t="s">
        <v>15</v>
      </c>
      <c r="D27" s="28" t="s">
        <v>15</v>
      </c>
      <c r="E27" s="29" t="s">
        <v>15</v>
      </c>
      <c r="F27" s="30" t="s">
        <v>15</v>
      </c>
      <c r="G27" s="31" t="s">
        <v>15</v>
      </c>
      <c r="H27" s="32" t="s">
        <v>15</v>
      </c>
      <c r="J27" s="39">
        <v>19</v>
      </c>
      <c r="K27" s="33" t="str">
        <f t="shared" si="0"/>
        <v>_x0013_</v>
      </c>
      <c r="L27" s="40"/>
      <c r="M27" s="34" t="str">
        <f t="shared" si="1"/>
        <v>_x0013_</v>
      </c>
      <c r="N27" s="35" t="str">
        <f t="shared" si="2"/>
        <v>_x0013_</v>
      </c>
      <c r="O27" s="36" t="str">
        <f t="shared" si="3"/>
        <v>_x0013_</v>
      </c>
      <c r="P27" s="37" t="str">
        <f t="shared" si="4"/>
        <v>_x0013_</v>
      </c>
      <c r="Q27" s="38" t="str">
        <f t="shared" si="5"/>
        <v>_x0013_</v>
      </c>
    </row>
    <row r="28" spans="3:17" x14ac:dyDescent="0.25">
      <c r="C28" s="7" t="s">
        <v>16</v>
      </c>
      <c r="D28" s="28" t="s">
        <v>16</v>
      </c>
      <c r="E28" s="29" t="s">
        <v>16</v>
      </c>
      <c r="F28" s="30" t="s">
        <v>16</v>
      </c>
      <c r="G28" s="31" t="s">
        <v>16</v>
      </c>
      <c r="H28" s="32" t="s">
        <v>16</v>
      </c>
      <c r="J28" s="6">
        <v>20</v>
      </c>
      <c r="K28" s="41" t="str">
        <f t="shared" si="0"/>
        <v>_x0014_</v>
      </c>
      <c r="L28" s="1">
        <v>20</v>
      </c>
      <c r="M28" s="28" t="str">
        <f t="shared" si="1"/>
        <v>_x0014_</v>
      </c>
      <c r="N28" s="29" t="str">
        <f t="shared" si="2"/>
        <v>_x0014_</v>
      </c>
      <c r="O28" s="30" t="str">
        <f t="shared" si="3"/>
        <v>_x0014_</v>
      </c>
      <c r="P28" s="31" t="str">
        <f t="shared" si="4"/>
        <v>_x0014_</v>
      </c>
      <c r="Q28" s="32" t="str">
        <f t="shared" si="5"/>
        <v>_x0014_</v>
      </c>
    </row>
    <row r="29" spans="3:17" x14ac:dyDescent="0.25">
      <c r="C29" s="7" t="s">
        <v>17</v>
      </c>
      <c r="D29" s="28" t="s">
        <v>17</v>
      </c>
      <c r="E29" s="29" t="s">
        <v>17</v>
      </c>
      <c r="F29" s="30" t="s">
        <v>17</v>
      </c>
      <c r="G29" s="31" t="s">
        <v>17</v>
      </c>
      <c r="H29" s="32" t="s">
        <v>17</v>
      </c>
      <c r="J29" s="5">
        <v>21</v>
      </c>
      <c r="K29" s="7" t="str">
        <f t="shared" si="0"/>
        <v>_x0015_</v>
      </c>
      <c r="M29" s="28" t="str">
        <f t="shared" si="1"/>
        <v>_x0015_</v>
      </c>
      <c r="N29" s="29" t="str">
        <f t="shared" si="2"/>
        <v>_x0015_</v>
      </c>
      <c r="O29" s="30" t="str">
        <f t="shared" si="3"/>
        <v>_x0015_</v>
      </c>
      <c r="P29" s="31" t="str">
        <f t="shared" si="4"/>
        <v>_x0015_</v>
      </c>
      <c r="Q29" s="32" t="str">
        <f t="shared" si="5"/>
        <v>_x0015_</v>
      </c>
    </row>
    <row r="30" spans="3:17" x14ac:dyDescent="0.25">
      <c r="C30" s="7" t="s">
        <v>18</v>
      </c>
      <c r="D30" s="28" t="s">
        <v>18</v>
      </c>
      <c r="E30" s="29" t="s">
        <v>18</v>
      </c>
      <c r="F30" s="30" t="s">
        <v>18</v>
      </c>
      <c r="G30" s="31" t="s">
        <v>18</v>
      </c>
      <c r="H30" s="32" t="s">
        <v>18</v>
      </c>
      <c r="J30" s="5">
        <v>22</v>
      </c>
      <c r="K30" s="7" t="str">
        <f t="shared" si="0"/>
        <v>_x0016_</v>
      </c>
      <c r="M30" s="28" t="str">
        <f t="shared" si="1"/>
        <v>_x0016_</v>
      </c>
      <c r="N30" s="29" t="str">
        <f t="shared" si="2"/>
        <v>_x0016_</v>
      </c>
      <c r="O30" s="30" t="str">
        <f t="shared" si="3"/>
        <v>_x0016_</v>
      </c>
      <c r="P30" s="31" t="str">
        <f t="shared" si="4"/>
        <v>_x0016_</v>
      </c>
      <c r="Q30" s="32" t="str">
        <f t="shared" si="5"/>
        <v>_x0016_</v>
      </c>
    </row>
    <row r="31" spans="3:17" x14ac:dyDescent="0.25">
      <c r="C31" s="7" t="s">
        <v>19</v>
      </c>
      <c r="D31" s="28" t="s">
        <v>19</v>
      </c>
      <c r="E31" s="29" t="s">
        <v>19</v>
      </c>
      <c r="F31" s="30" t="s">
        <v>19</v>
      </c>
      <c r="G31" s="31" t="s">
        <v>19</v>
      </c>
      <c r="H31" s="32" t="s">
        <v>19</v>
      </c>
      <c r="J31" s="5">
        <v>23</v>
      </c>
      <c r="K31" s="7" t="str">
        <f t="shared" si="0"/>
        <v>_x0017_</v>
      </c>
      <c r="M31" s="28" t="str">
        <f t="shared" si="1"/>
        <v>_x0017_</v>
      </c>
      <c r="N31" s="29" t="str">
        <f t="shared" si="2"/>
        <v>_x0017_</v>
      </c>
      <c r="O31" s="30" t="str">
        <f t="shared" si="3"/>
        <v>_x0017_</v>
      </c>
      <c r="P31" s="31" t="str">
        <f t="shared" si="4"/>
        <v>_x0017_</v>
      </c>
      <c r="Q31" s="32" t="str">
        <f t="shared" si="5"/>
        <v>_x0017_</v>
      </c>
    </row>
    <row r="32" spans="3:17" x14ac:dyDescent="0.25">
      <c r="C32" s="7" t="s">
        <v>20</v>
      </c>
      <c r="D32" s="28" t="s">
        <v>20</v>
      </c>
      <c r="E32" s="29" t="s">
        <v>20</v>
      </c>
      <c r="F32" s="30" t="s">
        <v>20</v>
      </c>
      <c r="G32" s="31" t="s">
        <v>20</v>
      </c>
      <c r="H32" s="32" t="s">
        <v>20</v>
      </c>
      <c r="J32" s="5">
        <v>24</v>
      </c>
      <c r="K32" s="7" t="str">
        <f t="shared" si="0"/>
        <v>_x0018_</v>
      </c>
      <c r="M32" s="28" t="str">
        <f t="shared" si="1"/>
        <v>_x0018_</v>
      </c>
      <c r="N32" s="29" t="str">
        <f t="shared" si="2"/>
        <v>_x0018_</v>
      </c>
      <c r="O32" s="30" t="str">
        <f t="shared" si="3"/>
        <v>_x0018_</v>
      </c>
      <c r="P32" s="31" t="str">
        <f t="shared" si="4"/>
        <v>_x0018_</v>
      </c>
      <c r="Q32" s="32" t="str">
        <f t="shared" si="5"/>
        <v>_x0018_</v>
      </c>
    </row>
    <row r="33" spans="3:17" x14ac:dyDescent="0.25">
      <c r="C33" s="7" t="s">
        <v>21</v>
      </c>
      <c r="D33" s="28" t="s">
        <v>21</v>
      </c>
      <c r="E33" s="29" t="s">
        <v>21</v>
      </c>
      <c r="F33" s="30" t="s">
        <v>21</v>
      </c>
      <c r="G33" s="31" t="s">
        <v>21</v>
      </c>
      <c r="H33" s="32" t="s">
        <v>21</v>
      </c>
      <c r="J33" s="5">
        <v>25</v>
      </c>
      <c r="K33" s="7" t="str">
        <f t="shared" si="0"/>
        <v>_x0019_</v>
      </c>
      <c r="M33" s="28" t="str">
        <f t="shared" si="1"/>
        <v>_x0019_</v>
      </c>
      <c r="N33" s="29" t="str">
        <f t="shared" si="2"/>
        <v>_x0019_</v>
      </c>
      <c r="O33" s="30" t="str">
        <f t="shared" si="3"/>
        <v>_x0019_</v>
      </c>
      <c r="P33" s="31" t="str">
        <f t="shared" si="4"/>
        <v>_x0019_</v>
      </c>
      <c r="Q33" s="32" t="str">
        <f t="shared" si="5"/>
        <v>_x0019_</v>
      </c>
    </row>
    <row r="34" spans="3:17" x14ac:dyDescent="0.25">
      <c r="C34" s="7" t="s">
        <v>22</v>
      </c>
      <c r="D34" s="28" t="s">
        <v>22</v>
      </c>
      <c r="E34" s="29" t="s">
        <v>22</v>
      </c>
      <c r="F34" s="30" t="s">
        <v>22</v>
      </c>
      <c r="G34" s="31" t="s">
        <v>22</v>
      </c>
      <c r="H34" s="32" t="s">
        <v>22</v>
      </c>
      <c r="J34" s="5">
        <v>26</v>
      </c>
      <c r="K34" s="7" t="str">
        <f t="shared" si="0"/>
        <v>_x001A_</v>
      </c>
      <c r="M34" s="28" t="str">
        <f t="shared" si="1"/>
        <v>_x001A_</v>
      </c>
      <c r="N34" s="29" t="str">
        <f t="shared" si="2"/>
        <v>_x001A_</v>
      </c>
      <c r="O34" s="30" t="str">
        <f t="shared" si="3"/>
        <v>_x001A_</v>
      </c>
      <c r="P34" s="31" t="str">
        <f t="shared" si="4"/>
        <v>_x001A_</v>
      </c>
      <c r="Q34" s="32" t="str">
        <f t="shared" si="5"/>
        <v>_x001A_</v>
      </c>
    </row>
    <row r="35" spans="3:17" x14ac:dyDescent="0.25">
      <c r="C35" s="7" t="s">
        <v>23</v>
      </c>
      <c r="D35" s="28" t="s">
        <v>23</v>
      </c>
      <c r="E35" s="29" t="s">
        <v>23</v>
      </c>
      <c r="F35" s="30" t="s">
        <v>23</v>
      </c>
      <c r="G35" s="31" t="s">
        <v>23</v>
      </c>
      <c r="H35" s="32" t="s">
        <v>23</v>
      </c>
      <c r="J35" s="5">
        <v>27</v>
      </c>
      <c r="K35" s="7" t="str">
        <f t="shared" si="0"/>
        <v>_x001B_</v>
      </c>
      <c r="M35" s="28" t="str">
        <f t="shared" si="1"/>
        <v>_x001B_</v>
      </c>
      <c r="N35" s="29" t="str">
        <f t="shared" si="2"/>
        <v>_x001B_</v>
      </c>
      <c r="O35" s="30" t="str">
        <f t="shared" si="3"/>
        <v>_x001B_</v>
      </c>
      <c r="P35" s="31" t="str">
        <f t="shared" si="4"/>
        <v>_x001B_</v>
      </c>
      <c r="Q35" s="32" t="str">
        <f t="shared" si="5"/>
        <v>_x001B_</v>
      </c>
    </row>
    <row r="36" spans="3:17" x14ac:dyDescent="0.25">
      <c r="C36" s="7" t="s">
        <v>24</v>
      </c>
      <c r="D36" s="28" t="s">
        <v>24</v>
      </c>
      <c r="E36" s="29" t="s">
        <v>24</v>
      </c>
      <c r="F36" s="30" t="s">
        <v>24</v>
      </c>
      <c r="G36" s="31" t="s">
        <v>24</v>
      </c>
      <c r="H36" s="32" t="s">
        <v>24</v>
      </c>
      <c r="J36" s="5">
        <v>28</v>
      </c>
      <c r="K36" s="7" t="str">
        <f t="shared" si="0"/>
        <v>_x001C_</v>
      </c>
      <c r="M36" s="28" t="str">
        <f t="shared" si="1"/>
        <v>_x001C_</v>
      </c>
      <c r="N36" s="29" t="str">
        <f t="shared" si="2"/>
        <v>_x001C_</v>
      </c>
      <c r="O36" s="30" t="str">
        <f t="shared" si="3"/>
        <v>_x001C_</v>
      </c>
      <c r="P36" s="31" t="str">
        <f t="shared" si="4"/>
        <v>_x001C_</v>
      </c>
      <c r="Q36" s="32" t="str">
        <f t="shared" si="5"/>
        <v>_x001C_</v>
      </c>
    </row>
    <row r="37" spans="3:17" ht="15.75" thickBot="1" x14ac:dyDescent="0.3">
      <c r="C37" s="7" t="s">
        <v>25</v>
      </c>
      <c r="D37" s="28" t="s">
        <v>25</v>
      </c>
      <c r="E37" s="29" t="s">
        <v>25</v>
      </c>
      <c r="F37" s="30" t="s">
        <v>25</v>
      </c>
      <c r="G37" s="31" t="s">
        <v>25</v>
      </c>
      <c r="H37" s="32" t="s">
        <v>25</v>
      </c>
      <c r="J37" s="39">
        <v>29</v>
      </c>
      <c r="K37" s="33" t="str">
        <f t="shared" si="0"/>
        <v>_x001D_</v>
      </c>
      <c r="L37" s="40"/>
      <c r="M37" s="34" t="str">
        <f t="shared" si="1"/>
        <v>_x001D_</v>
      </c>
      <c r="N37" s="35" t="str">
        <f t="shared" si="2"/>
        <v>_x001D_</v>
      </c>
      <c r="O37" s="36" t="str">
        <f t="shared" si="3"/>
        <v>_x001D_</v>
      </c>
      <c r="P37" s="37" t="str">
        <f t="shared" si="4"/>
        <v>_x001D_</v>
      </c>
      <c r="Q37" s="38" t="str">
        <f t="shared" si="5"/>
        <v>_x001D_</v>
      </c>
    </row>
    <row r="38" spans="3:17" x14ac:dyDescent="0.25">
      <c r="C38" s="7" t="s">
        <v>26</v>
      </c>
      <c r="D38" s="28" t="s">
        <v>26</v>
      </c>
      <c r="E38" s="29" t="s">
        <v>26</v>
      </c>
      <c r="F38" s="30" t="s">
        <v>26</v>
      </c>
      <c r="G38" s="31" t="s">
        <v>26</v>
      </c>
      <c r="H38" s="32" t="s">
        <v>26</v>
      </c>
      <c r="J38" s="6">
        <v>30</v>
      </c>
      <c r="K38" s="41" t="str">
        <f t="shared" si="0"/>
        <v>_x001E_</v>
      </c>
      <c r="L38" s="1">
        <v>30</v>
      </c>
      <c r="M38" s="28" t="str">
        <f t="shared" si="1"/>
        <v>_x001E_</v>
      </c>
      <c r="N38" s="29" t="str">
        <f t="shared" si="2"/>
        <v>_x001E_</v>
      </c>
      <c r="O38" s="30" t="str">
        <f t="shared" si="3"/>
        <v>_x001E_</v>
      </c>
      <c r="P38" s="31" t="str">
        <f t="shared" si="4"/>
        <v>_x001E_</v>
      </c>
      <c r="Q38" s="32" t="str">
        <f t="shared" si="5"/>
        <v>_x001E_</v>
      </c>
    </row>
    <row r="39" spans="3:17" x14ac:dyDescent="0.25">
      <c r="C39" s="7" t="s">
        <v>27</v>
      </c>
      <c r="D39" s="28" t="s">
        <v>27</v>
      </c>
      <c r="E39" s="29" t="s">
        <v>27</v>
      </c>
      <c r="F39" s="30" t="s">
        <v>27</v>
      </c>
      <c r="G39" s="31" t="s">
        <v>27</v>
      </c>
      <c r="H39" s="32" t="s">
        <v>27</v>
      </c>
      <c r="J39" s="5">
        <v>31</v>
      </c>
      <c r="K39" s="7" t="str">
        <f t="shared" si="0"/>
        <v>_x001F_</v>
      </c>
      <c r="M39" s="28" t="str">
        <f t="shared" si="1"/>
        <v>_x001F_</v>
      </c>
      <c r="N39" s="29" t="str">
        <f t="shared" si="2"/>
        <v>_x001F_</v>
      </c>
      <c r="O39" s="30" t="str">
        <f t="shared" si="3"/>
        <v>_x001F_</v>
      </c>
      <c r="P39" s="31" t="str">
        <f t="shared" si="4"/>
        <v>_x001F_</v>
      </c>
      <c r="Q39" s="32" t="str">
        <f t="shared" si="5"/>
        <v>_x001F_</v>
      </c>
    </row>
    <row r="40" spans="3:17" x14ac:dyDescent="0.25">
      <c r="C40" s="7" t="s">
        <v>28</v>
      </c>
      <c r="D40" s="28" t="s">
        <v>28</v>
      </c>
      <c r="E40" s="29" t="s">
        <v>28</v>
      </c>
      <c r="F40" s="30" t="s">
        <v>28</v>
      </c>
      <c r="G40" s="31" t="s">
        <v>28</v>
      </c>
      <c r="H40" s="32" t="s">
        <v>28</v>
      </c>
      <c r="J40" s="5">
        <v>32</v>
      </c>
      <c r="K40" s="7" t="str">
        <f t="shared" si="0"/>
        <v xml:space="preserve"> </v>
      </c>
      <c r="M40" s="28" t="str">
        <f t="shared" si="1"/>
        <v xml:space="preserve"> </v>
      </c>
      <c r="N40" s="29" t="str">
        <f t="shared" si="2"/>
        <v xml:space="preserve"> </v>
      </c>
      <c r="O40" s="30" t="str">
        <f t="shared" si="3"/>
        <v xml:space="preserve"> </v>
      </c>
      <c r="P40" s="31" t="str">
        <f t="shared" si="4"/>
        <v xml:space="preserve"> </v>
      </c>
      <c r="Q40" s="32" t="str">
        <f t="shared" si="5"/>
        <v xml:space="preserve"> </v>
      </c>
    </row>
    <row r="41" spans="3:17" x14ac:dyDescent="0.25">
      <c r="C41" s="7" t="s">
        <v>29</v>
      </c>
      <c r="D41" s="28" t="s">
        <v>29</v>
      </c>
      <c r="E41" s="29" t="s">
        <v>29</v>
      </c>
      <c r="F41" s="30" t="s">
        <v>29</v>
      </c>
      <c r="G41" s="31" t="s">
        <v>29</v>
      </c>
      <c r="H41" s="32" t="s">
        <v>29</v>
      </c>
      <c r="J41" s="5">
        <v>33</v>
      </c>
      <c r="K41" s="7" t="str">
        <f t="shared" si="0"/>
        <v>!</v>
      </c>
      <c r="M41" s="28" t="str">
        <f t="shared" si="1"/>
        <v>!</v>
      </c>
      <c r="N41" s="29" t="str">
        <f t="shared" si="2"/>
        <v>!</v>
      </c>
      <c r="O41" s="30" t="str">
        <f t="shared" si="3"/>
        <v>!</v>
      </c>
      <c r="P41" s="31" t="str">
        <f t="shared" si="4"/>
        <v>!</v>
      </c>
      <c r="Q41" s="32" t="str">
        <f t="shared" si="5"/>
        <v>!</v>
      </c>
    </row>
    <row r="42" spans="3:17" x14ac:dyDescent="0.25">
      <c r="C42" s="7" t="s">
        <v>30</v>
      </c>
      <c r="D42" s="28" t="s">
        <v>30</v>
      </c>
      <c r="E42" s="29" t="s">
        <v>30</v>
      </c>
      <c r="F42" s="30" t="s">
        <v>30</v>
      </c>
      <c r="G42" s="31" t="s">
        <v>30</v>
      </c>
      <c r="H42" s="32" t="s">
        <v>30</v>
      </c>
      <c r="J42" s="5">
        <v>34</v>
      </c>
      <c r="K42" s="7" t="str">
        <f t="shared" si="0"/>
        <v>"</v>
      </c>
      <c r="M42" s="28" t="str">
        <f t="shared" si="1"/>
        <v>"</v>
      </c>
      <c r="N42" s="29" t="str">
        <f t="shared" si="2"/>
        <v>"</v>
      </c>
      <c r="O42" s="30" t="str">
        <f t="shared" si="3"/>
        <v>"</v>
      </c>
      <c r="P42" s="31" t="str">
        <f t="shared" si="4"/>
        <v>"</v>
      </c>
      <c r="Q42" s="32" t="str">
        <f t="shared" si="5"/>
        <v>"</v>
      </c>
    </row>
    <row r="43" spans="3:17" x14ac:dyDescent="0.25">
      <c r="C43" s="7" t="s">
        <v>31</v>
      </c>
      <c r="D43" s="28" t="s">
        <v>31</v>
      </c>
      <c r="E43" s="29" t="s">
        <v>31</v>
      </c>
      <c r="F43" s="30" t="s">
        <v>31</v>
      </c>
      <c r="G43" s="31" t="s">
        <v>31</v>
      </c>
      <c r="H43" s="32" t="s">
        <v>31</v>
      </c>
      <c r="J43" s="5">
        <v>35</v>
      </c>
      <c r="K43" s="7" t="str">
        <f t="shared" si="0"/>
        <v>#</v>
      </c>
      <c r="M43" s="28" t="str">
        <f t="shared" si="1"/>
        <v>#</v>
      </c>
      <c r="N43" s="29" t="str">
        <f t="shared" si="2"/>
        <v>#</v>
      </c>
      <c r="O43" s="30" t="str">
        <f t="shared" si="3"/>
        <v>#</v>
      </c>
      <c r="P43" s="31" t="str">
        <f t="shared" si="4"/>
        <v>#</v>
      </c>
      <c r="Q43" s="32" t="str">
        <f t="shared" si="5"/>
        <v>#</v>
      </c>
    </row>
    <row r="44" spans="3:17" ht="15.75" thickBot="1" x14ac:dyDescent="0.3">
      <c r="C44" s="33" t="s">
        <v>32</v>
      </c>
      <c r="D44" s="34" t="s">
        <v>32</v>
      </c>
      <c r="E44" s="35" t="s">
        <v>32</v>
      </c>
      <c r="F44" s="36" t="s">
        <v>32</v>
      </c>
      <c r="G44" s="37" t="s">
        <v>32</v>
      </c>
      <c r="H44" s="38" t="s">
        <v>32</v>
      </c>
      <c r="J44" s="5">
        <v>36</v>
      </c>
      <c r="K44" s="7" t="str">
        <f t="shared" si="0"/>
        <v>$</v>
      </c>
      <c r="M44" s="28" t="str">
        <f t="shared" si="1"/>
        <v>$</v>
      </c>
      <c r="N44" s="29" t="str">
        <f t="shared" si="2"/>
        <v>$</v>
      </c>
      <c r="O44" s="30" t="str">
        <f t="shared" si="3"/>
        <v>$</v>
      </c>
      <c r="P44" s="31" t="str">
        <f t="shared" si="4"/>
        <v>$</v>
      </c>
      <c r="Q44" s="32" t="str">
        <f t="shared" si="5"/>
        <v>$</v>
      </c>
    </row>
    <row r="45" spans="3:17" x14ac:dyDescent="0.25">
      <c r="C45" s="7" t="s">
        <v>33</v>
      </c>
      <c r="D45" s="28" t="s">
        <v>33</v>
      </c>
      <c r="E45" s="29" t="s">
        <v>33</v>
      </c>
      <c r="F45" s="30" t="s">
        <v>33</v>
      </c>
      <c r="G45" s="31" t="s">
        <v>33</v>
      </c>
      <c r="H45" s="32" t="s">
        <v>33</v>
      </c>
      <c r="J45" s="5">
        <v>37</v>
      </c>
      <c r="K45" s="7" t="str">
        <f t="shared" si="0"/>
        <v>%</v>
      </c>
      <c r="M45" s="28" t="str">
        <f t="shared" si="1"/>
        <v>%</v>
      </c>
      <c r="N45" s="29" t="str">
        <f t="shared" si="2"/>
        <v>%</v>
      </c>
      <c r="O45" s="30" t="str">
        <f t="shared" si="3"/>
        <v>%</v>
      </c>
      <c r="P45" s="31" t="str">
        <f t="shared" si="4"/>
        <v>%</v>
      </c>
      <c r="Q45" s="32" t="str">
        <f t="shared" si="5"/>
        <v>%</v>
      </c>
    </row>
    <row r="46" spans="3:17" x14ac:dyDescent="0.25">
      <c r="C46" s="7" t="s">
        <v>34</v>
      </c>
      <c r="D46" s="28" t="s">
        <v>34</v>
      </c>
      <c r="E46" s="29" t="s">
        <v>34</v>
      </c>
      <c r="F46" s="30" t="s">
        <v>34</v>
      </c>
      <c r="G46" s="31" t="s">
        <v>34</v>
      </c>
      <c r="H46" s="32" t="s">
        <v>34</v>
      </c>
      <c r="J46" s="5">
        <v>38</v>
      </c>
      <c r="K46" s="7" t="str">
        <f t="shared" si="0"/>
        <v>&amp;</v>
      </c>
      <c r="M46" s="28" t="str">
        <f t="shared" si="1"/>
        <v>&amp;</v>
      </c>
      <c r="N46" s="29" t="str">
        <f t="shared" si="2"/>
        <v>&amp;</v>
      </c>
      <c r="O46" s="30" t="str">
        <f t="shared" si="3"/>
        <v>&amp;</v>
      </c>
      <c r="P46" s="31" t="str">
        <f t="shared" si="4"/>
        <v>&amp;</v>
      </c>
      <c r="Q46" s="32" t="str">
        <f t="shared" si="5"/>
        <v>&amp;</v>
      </c>
    </row>
    <row r="47" spans="3:17" ht="15.75" thickBot="1" x14ac:dyDescent="0.3">
      <c r="C47" s="7" t="s">
        <v>35</v>
      </c>
      <c r="D47" s="28" t="s">
        <v>35</v>
      </c>
      <c r="E47" s="29" t="s">
        <v>35</v>
      </c>
      <c r="F47" s="30" t="s">
        <v>35</v>
      </c>
      <c r="G47" s="31" t="s">
        <v>35</v>
      </c>
      <c r="H47" s="32" t="s">
        <v>35</v>
      </c>
      <c r="J47" s="39">
        <v>39</v>
      </c>
      <c r="K47" s="33" t="str">
        <f t="shared" si="0"/>
        <v>'</v>
      </c>
      <c r="L47" s="40"/>
      <c r="M47" s="34" t="str">
        <f t="shared" si="1"/>
        <v>'</v>
      </c>
      <c r="N47" s="35" t="str">
        <f t="shared" si="2"/>
        <v>'</v>
      </c>
      <c r="O47" s="36" t="str">
        <f t="shared" si="3"/>
        <v>'</v>
      </c>
      <c r="P47" s="37" t="str">
        <f t="shared" si="4"/>
        <v>'</v>
      </c>
      <c r="Q47" s="38" t="str">
        <f t="shared" si="5"/>
        <v>'</v>
      </c>
    </row>
    <row r="48" spans="3:17" x14ac:dyDescent="0.25">
      <c r="C48" s="7" t="s">
        <v>36</v>
      </c>
      <c r="D48" s="28" t="s">
        <v>36</v>
      </c>
      <c r="E48" s="29" t="s">
        <v>36</v>
      </c>
      <c r="F48" s="30" t="s">
        <v>36</v>
      </c>
      <c r="G48" s="31" t="s">
        <v>36</v>
      </c>
      <c r="H48" s="32" t="s">
        <v>36</v>
      </c>
      <c r="J48" s="5">
        <v>40</v>
      </c>
      <c r="K48" s="7" t="str">
        <f t="shared" si="0"/>
        <v>(</v>
      </c>
      <c r="L48" s="1">
        <v>40</v>
      </c>
      <c r="M48" s="28" t="str">
        <f t="shared" si="1"/>
        <v>(</v>
      </c>
      <c r="N48" s="29" t="str">
        <f t="shared" si="2"/>
        <v>(</v>
      </c>
      <c r="O48" s="30" t="str">
        <f t="shared" si="3"/>
        <v>(</v>
      </c>
      <c r="P48" s="31" t="str">
        <f t="shared" si="4"/>
        <v>(</v>
      </c>
      <c r="Q48" s="32" t="str">
        <f t="shared" si="5"/>
        <v>(</v>
      </c>
    </row>
    <row r="49" spans="3:17" x14ac:dyDescent="0.25">
      <c r="C49" s="7" t="s">
        <v>37</v>
      </c>
      <c r="D49" s="28" t="s">
        <v>37</v>
      </c>
      <c r="E49" s="29" t="s">
        <v>37</v>
      </c>
      <c r="F49" s="30" t="s">
        <v>37</v>
      </c>
      <c r="G49" s="31" t="s">
        <v>37</v>
      </c>
      <c r="H49" s="32" t="s">
        <v>37</v>
      </c>
      <c r="J49" s="5">
        <v>41</v>
      </c>
      <c r="K49" s="7" t="str">
        <f t="shared" si="0"/>
        <v>)</v>
      </c>
      <c r="M49" s="28" t="str">
        <f t="shared" si="1"/>
        <v>)</v>
      </c>
      <c r="N49" s="29" t="str">
        <f t="shared" si="2"/>
        <v>)</v>
      </c>
      <c r="O49" s="30" t="str">
        <f t="shared" si="3"/>
        <v>)</v>
      </c>
      <c r="P49" s="31" t="str">
        <f t="shared" si="4"/>
        <v>)</v>
      </c>
      <c r="Q49" s="32" t="str">
        <f t="shared" si="5"/>
        <v>)</v>
      </c>
    </row>
    <row r="50" spans="3:17" x14ac:dyDescent="0.25">
      <c r="C50" s="7" t="s">
        <v>38</v>
      </c>
      <c r="D50" s="28" t="s">
        <v>38</v>
      </c>
      <c r="E50" s="29" t="s">
        <v>38</v>
      </c>
      <c r="F50" s="30" t="s">
        <v>38</v>
      </c>
      <c r="G50" s="31" t="s">
        <v>38</v>
      </c>
      <c r="H50" s="32" t="s">
        <v>38</v>
      </c>
      <c r="J50" s="5">
        <v>42</v>
      </c>
      <c r="K50" s="7" t="str">
        <f t="shared" si="0"/>
        <v>*</v>
      </c>
      <c r="M50" s="28" t="str">
        <f t="shared" si="1"/>
        <v>*</v>
      </c>
      <c r="N50" s="29" t="str">
        <f t="shared" si="2"/>
        <v>*</v>
      </c>
      <c r="O50" s="30" t="str">
        <f t="shared" si="3"/>
        <v>*</v>
      </c>
      <c r="P50" s="31" t="str">
        <f t="shared" si="4"/>
        <v>*</v>
      </c>
      <c r="Q50" s="32" t="str">
        <f t="shared" si="5"/>
        <v>*</v>
      </c>
    </row>
    <row r="51" spans="3:17" x14ac:dyDescent="0.25">
      <c r="C51" s="7" t="s">
        <v>39</v>
      </c>
      <c r="D51" s="28" t="s">
        <v>39</v>
      </c>
      <c r="E51" s="29" t="s">
        <v>39</v>
      </c>
      <c r="F51" s="30" t="s">
        <v>39</v>
      </c>
      <c r="G51" s="31" t="s">
        <v>39</v>
      </c>
      <c r="H51" s="32" t="s">
        <v>39</v>
      </c>
      <c r="J51" s="5">
        <v>43</v>
      </c>
      <c r="K51" s="7" t="str">
        <f t="shared" si="0"/>
        <v>+</v>
      </c>
      <c r="M51" s="28" t="str">
        <f t="shared" si="1"/>
        <v>+</v>
      </c>
      <c r="N51" s="29" t="str">
        <f t="shared" si="2"/>
        <v>+</v>
      </c>
      <c r="O51" s="30" t="str">
        <f t="shared" si="3"/>
        <v>+</v>
      </c>
      <c r="P51" s="31" t="str">
        <f t="shared" si="4"/>
        <v>+</v>
      </c>
      <c r="Q51" s="32" t="str">
        <f t="shared" si="5"/>
        <v>+</v>
      </c>
    </row>
    <row r="52" spans="3:17" x14ac:dyDescent="0.25">
      <c r="C52" s="7" t="s">
        <v>40</v>
      </c>
      <c r="D52" s="28" t="s">
        <v>40</v>
      </c>
      <c r="E52" s="29" t="s">
        <v>40</v>
      </c>
      <c r="F52" s="30" t="s">
        <v>40</v>
      </c>
      <c r="G52" s="31" t="s">
        <v>40</v>
      </c>
      <c r="H52" s="32" t="s">
        <v>40</v>
      </c>
      <c r="J52" s="5">
        <v>44</v>
      </c>
      <c r="K52" s="7" t="str">
        <f t="shared" si="0"/>
        <v>,</v>
      </c>
      <c r="M52" s="28" t="str">
        <f t="shared" si="1"/>
        <v>,</v>
      </c>
      <c r="N52" s="29" t="str">
        <f t="shared" si="2"/>
        <v>,</v>
      </c>
      <c r="O52" s="30" t="str">
        <f t="shared" si="3"/>
        <v>,</v>
      </c>
      <c r="P52" s="31" t="str">
        <f t="shared" si="4"/>
        <v>,</v>
      </c>
      <c r="Q52" s="32" t="str">
        <f t="shared" si="5"/>
        <v>,</v>
      </c>
    </row>
    <row r="53" spans="3:17" x14ac:dyDescent="0.25">
      <c r="C53" s="7" t="s">
        <v>5</v>
      </c>
      <c r="D53" s="28" t="s">
        <v>5</v>
      </c>
      <c r="E53" s="29" t="s">
        <v>5</v>
      </c>
      <c r="F53" s="30" t="s">
        <v>5</v>
      </c>
      <c r="G53" s="31" t="s">
        <v>5</v>
      </c>
      <c r="H53" s="32" t="s">
        <v>5</v>
      </c>
      <c r="J53" s="5">
        <v>45</v>
      </c>
      <c r="K53" s="7" t="str">
        <f t="shared" si="0"/>
        <v>-</v>
      </c>
      <c r="M53" s="28" t="str">
        <f t="shared" si="1"/>
        <v>-</v>
      </c>
      <c r="N53" s="29" t="str">
        <f t="shared" si="2"/>
        <v>-</v>
      </c>
      <c r="O53" s="30" t="str">
        <f t="shared" si="3"/>
        <v>-</v>
      </c>
      <c r="P53" s="31" t="str">
        <f t="shared" si="4"/>
        <v>-</v>
      </c>
      <c r="Q53" s="32" t="str">
        <f t="shared" si="5"/>
        <v>-</v>
      </c>
    </row>
    <row r="54" spans="3:17" x14ac:dyDescent="0.25">
      <c r="C54" s="7" t="s">
        <v>41</v>
      </c>
      <c r="D54" s="28" t="s">
        <v>41</v>
      </c>
      <c r="E54" s="29" t="s">
        <v>41</v>
      </c>
      <c r="F54" s="30" t="s">
        <v>41</v>
      </c>
      <c r="G54" s="31" t="s">
        <v>41</v>
      </c>
      <c r="H54" s="32" t="s">
        <v>41</v>
      </c>
      <c r="J54" s="5">
        <v>46</v>
      </c>
      <c r="K54" s="7" t="str">
        <f t="shared" si="0"/>
        <v>.</v>
      </c>
      <c r="M54" s="28" t="str">
        <f t="shared" si="1"/>
        <v>.</v>
      </c>
      <c r="N54" s="29" t="str">
        <f t="shared" si="2"/>
        <v>.</v>
      </c>
      <c r="O54" s="30" t="str">
        <f t="shared" si="3"/>
        <v>.</v>
      </c>
      <c r="P54" s="31" t="str">
        <f t="shared" si="4"/>
        <v>.</v>
      </c>
      <c r="Q54" s="32" t="str">
        <f t="shared" si="5"/>
        <v>.</v>
      </c>
    </row>
    <row r="55" spans="3:17" x14ac:dyDescent="0.25">
      <c r="C55" s="7" t="s">
        <v>42</v>
      </c>
      <c r="D55" s="28" t="s">
        <v>42</v>
      </c>
      <c r="E55" s="29" t="s">
        <v>42</v>
      </c>
      <c r="F55" s="30" t="s">
        <v>42</v>
      </c>
      <c r="G55" s="31" t="s">
        <v>42</v>
      </c>
      <c r="H55" s="32" t="s">
        <v>42</v>
      </c>
      <c r="J55" s="5">
        <v>47</v>
      </c>
      <c r="K55" s="7" t="str">
        <f t="shared" si="0"/>
        <v>/</v>
      </c>
      <c r="M55" s="28" t="str">
        <f t="shared" si="1"/>
        <v>/</v>
      </c>
      <c r="N55" s="29" t="str">
        <f t="shared" si="2"/>
        <v>/</v>
      </c>
      <c r="O55" s="30" t="str">
        <f t="shared" si="3"/>
        <v>/</v>
      </c>
      <c r="P55" s="31" t="str">
        <f t="shared" si="4"/>
        <v>/</v>
      </c>
      <c r="Q55" s="32" t="str">
        <f t="shared" si="5"/>
        <v>/</v>
      </c>
    </row>
    <row r="56" spans="3:17" x14ac:dyDescent="0.25">
      <c r="C56" s="7" t="s">
        <v>43</v>
      </c>
      <c r="D56" s="28" t="s">
        <v>43</v>
      </c>
      <c r="E56" s="29" t="s">
        <v>43</v>
      </c>
      <c r="F56" s="30" t="s">
        <v>43</v>
      </c>
      <c r="G56" s="31" t="s">
        <v>43</v>
      </c>
      <c r="H56" s="32" t="s">
        <v>43</v>
      </c>
      <c r="J56" s="5">
        <v>48</v>
      </c>
      <c r="K56" s="44" t="str">
        <f t="shared" si="0"/>
        <v>0</v>
      </c>
      <c r="M56" s="28" t="str">
        <f t="shared" si="1"/>
        <v>0</v>
      </c>
      <c r="N56" s="29" t="str">
        <f t="shared" si="2"/>
        <v>0</v>
      </c>
      <c r="O56" s="30" t="str">
        <f t="shared" si="3"/>
        <v>0</v>
      </c>
      <c r="P56" s="31" t="str">
        <f t="shared" si="4"/>
        <v>0</v>
      </c>
      <c r="Q56" s="32" t="str">
        <f t="shared" si="5"/>
        <v>0</v>
      </c>
    </row>
    <row r="57" spans="3:17" ht="15.75" thickBot="1" x14ac:dyDescent="0.3">
      <c r="C57" s="7" t="s">
        <v>44</v>
      </c>
      <c r="D57" s="28" t="s">
        <v>44</v>
      </c>
      <c r="E57" s="29" t="s">
        <v>44</v>
      </c>
      <c r="F57" s="30" t="s">
        <v>44</v>
      </c>
      <c r="G57" s="31" t="s">
        <v>44</v>
      </c>
      <c r="H57" s="32" t="s">
        <v>44</v>
      </c>
      <c r="J57" s="39">
        <v>49</v>
      </c>
      <c r="K57" s="43" t="str">
        <f t="shared" si="0"/>
        <v>1</v>
      </c>
      <c r="L57" s="40"/>
      <c r="M57" s="34" t="str">
        <f t="shared" si="1"/>
        <v>1</v>
      </c>
      <c r="N57" s="35" t="str">
        <f t="shared" si="2"/>
        <v>1</v>
      </c>
      <c r="O57" s="36" t="str">
        <f t="shared" si="3"/>
        <v>1</v>
      </c>
      <c r="P57" s="37" t="str">
        <f t="shared" si="4"/>
        <v>1</v>
      </c>
      <c r="Q57" s="38" t="str">
        <f t="shared" si="5"/>
        <v>1</v>
      </c>
    </row>
    <row r="58" spans="3:17" x14ac:dyDescent="0.25">
      <c r="C58" s="7" t="s">
        <v>45</v>
      </c>
      <c r="D58" s="28" t="s">
        <v>45</v>
      </c>
      <c r="E58" s="29" t="s">
        <v>45</v>
      </c>
      <c r="F58" s="30" t="s">
        <v>45</v>
      </c>
      <c r="G58" s="31" t="s">
        <v>45</v>
      </c>
      <c r="H58" s="32" t="s">
        <v>45</v>
      </c>
      <c r="J58" s="5">
        <v>50</v>
      </c>
      <c r="K58" s="42" t="str">
        <f t="shared" si="0"/>
        <v>2</v>
      </c>
      <c r="L58" s="1">
        <v>50</v>
      </c>
      <c r="M58" s="28" t="str">
        <f t="shared" si="1"/>
        <v>2</v>
      </c>
      <c r="N58" s="29" t="str">
        <f t="shared" si="2"/>
        <v>2</v>
      </c>
      <c r="O58" s="30" t="str">
        <f t="shared" si="3"/>
        <v>2</v>
      </c>
      <c r="P58" s="31" t="str">
        <f t="shared" si="4"/>
        <v>2</v>
      </c>
      <c r="Q58" s="32" t="str">
        <f t="shared" si="5"/>
        <v>2</v>
      </c>
    </row>
    <row r="59" spans="3:17" x14ac:dyDescent="0.25">
      <c r="C59" s="7" t="s">
        <v>46</v>
      </c>
      <c r="D59" s="28" t="s">
        <v>46</v>
      </c>
      <c r="E59" s="29" t="s">
        <v>46</v>
      </c>
      <c r="F59" s="30" t="s">
        <v>46</v>
      </c>
      <c r="G59" s="31" t="s">
        <v>46</v>
      </c>
      <c r="H59" s="32" t="s">
        <v>46</v>
      </c>
      <c r="J59" s="5">
        <v>51</v>
      </c>
      <c r="K59" s="42" t="str">
        <f t="shared" si="0"/>
        <v>3</v>
      </c>
      <c r="M59" s="28" t="str">
        <f t="shared" si="1"/>
        <v>3</v>
      </c>
      <c r="N59" s="29" t="str">
        <f t="shared" si="2"/>
        <v>3</v>
      </c>
      <c r="O59" s="30" t="str">
        <f t="shared" si="3"/>
        <v>3</v>
      </c>
      <c r="P59" s="31" t="str">
        <f t="shared" si="4"/>
        <v>3</v>
      </c>
      <c r="Q59" s="32" t="str">
        <f t="shared" si="5"/>
        <v>3</v>
      </c>
    </row>
    <row r="60" spans="3:17" x14ac:dyDescent="0.25">
      <c r="C60" s="7" t="s">
        <v>47</v>
      </c>
      <c r="D60" s="28" t="s">
        <v>47</v>
      </c>
      <c r="E60" s="29" t="s">
        <v>47</v>
      </c>
      <c r="F60" s="30" t="s">
        <v>47</v>
      </c>
      <c r="G60" s="31" t="s">
        <v>47</v>
      </c>
      <c r="H60" s="32" t="s">
        <v>47</v>
      </c>
      <c r="J60" s="5">
        <v>52</v>
      </c>
      <c r="K60" s="42" t="str">
        <f t="shared" si="0"/>
        <v>4</v>
      </c>
      <c r="M60" s="28" t="str">
        <f t="shared" si="1"/>
        <v>4</v>
      </c>
      <c r="N60" s="29" t="str">
        <f t="shared" si="2"/>
        <v>4</v>
      </c>
      <c r="O60" s="30" t="str">
        <f t="shared" si="3"/>
        <v>4</v>
      </c>
      <c r="P60" s="31" t="str">
        <f t="shared" si="4"/>
        <v>4</v>
      </c>
      <c r="Q60" s="32" t="str">
        <f t="shared" si="5"/>
        <v>4</v>
      </c>
    </row>
    <row r="61" spans="3:17" x14ac:dyDescent="0.25">
      <c r="C61" s="7" t="s">
        <v>48</v>
      </c>
      <c r="D61" s="28" t="s">
        <v>48</v>
      </c>
      <c r="E61" s="29" t="s">
        <v>48</v>
      </c>
      <c r="F61" s="30" t="s">
        <v>48</v>
      </c>
      <c r="G61" s="31" t="s">
        <v>48</v>
      </c>
      <c r="H61" s="32" t="s">
        <v>48</v>
      </c>
      <c r="J61" s="5">
        <v>53</v>
      </c>
      <c r="K61" s="42" t="str">
        <f t="shared" si="0"/>
        <v>5</v>
      </c>
      <c r="M61" s="28" t="str">
        <f t="shared" si="1"/>
        <v>5</v>
      </c>
      <c r="N61" s="29" t="str">
        <f t="shared" si="2"/>
        <v>5</v>
      </c>
      <c r="O61" s="30" t="str">
        <f t="shared" si="3"/>
        <v>5</v>
      </c>
      <c r="P61" s="31" t="str">
        <f t="shared" si="4"/>
        <v>5</v>
      </c>
      <c r="Q61" s="32" t="str">
        <f t="shared" si="5"/>
        <v>5</v>
      </c>
    </row>
    <row r="62" spans="3:17" x14ac:dyDescent="0.25">
      <c r="C62" s="7" t="s">
        <v>49</v>
      </c>
      <c r="D62" s="28" t="s">
        <v>49</v>
      </c>
      <c r="E62" s="29" t="s">
        <v>49</v>
      </c>
      <c r="F62" s="30" t="s">
        <v>49</v>
      </c>
      <c r="G62" s="31" t="s">
        <v>49</v>
      </c>
      <c r="H62" s="32" t="s">
        <v>49</v>
      </c>
      <c r="J62" s="5">
        <v>54</v>
      </c>
      <c r="K62" s="42" t="str">
        <f t="shared" si="0"/>
        <v>6</v>
      </c>
      <c r="M62" s="28" t="str">
        <f t="shared" si="1"/>
        <v>6</v>
      </c>
      <c r="N62" s="29" t="str">
        <f t="shared" si="2"/>
        <v>6</v>
      </c>
      <c r="O62" s="30" t="str">
        <f t="shared" si="3"/>
        <v>6</v>
      </c>
      <c r="P62" s="31" t="str">
        <f t="shared" si="4"/>
        <v>6</v>
      </c>
      <c r="Q62" s="32" t="str">
        <f t="shared" si="5"/>
        <v>6</v>
      </c>
    </row>
    <row r="63" spans="3:17" x14ac:dyDescent="0.25">
      <c r="C63" s="7" t="s">
        <v>50</v>
      </c>
      <c r="D63" s="28" t="s">
        <v>50</v>
      </c>
      <c r="E63" s="29" t="s">
        <v>50</v>
      </c>
      <c r="F63" s="30" t="s">
        <v>50</v>
      </c>
      <c r="G63" s="31" t="s">
        <v>50</v>
      </c>
      <c r="H63" s="32" t="s">
        <v>50</v>
      </c>
      <c r="J63" s="5">
        <v>55</v>
      </c>
      <c r="K63" s="42" t="str">
        <f t="shared" si="0"/>
        <v>7</v>
      </c>
      <c r="M63" s="28" t="str">
        <f t="shared" si="1"/>
        <v>7</v>
      </c>
      <c r="N63" s="29" t="str">
        <f t="shared" si="2"/>
        <v>7</v>
      </c>
      <c r="O63" s="30" t="str">
        <f t="shared" si="3"/>
        <v>7</v>
      </c>
      <c r="P63" s="31" t="str">
        <f t="shared" si="4"/>
        <v>7</v>
      </c>
      <c r="Q63" s="32" t="str">
        <f t="shared" si="5"/>
        <v>7</v>
      </c>
    </row>
    <row r="64" spans="3:17" x14ac:dyDescent="0.25">
      <c r="C64" s="7" t="s">
        <v>51</v>
      </c>
      <c r="D64" s="28" t="s">
        <v>51</v>
      </c>
      <c r="E64" s="29" t="s">
        <v>51</v>
      </c>
      <c r="F64" s="30" t="s">
        <v>51</v>
      </c>
      <c r="G64" s="31" t="s">
        <v>51</v>
      </c>
      <c r="H64" s="32" t="s">
        <v>51</v>
      </c>
      <c r="J64" s="5">
        <v>56</v>
      </c>
      <c r="K64" s="42" t="str">
        <f t="shared" si="0"/>
        <v>8</v>
      </c>
      <c r="M64" s="28" t="str">
        <f t="shared" si="1"/>
        <v>8</v>
      </c>
      <c r="N64" s="29" t="str">
        <f t="shared" si="2"/>
        <v>8</v>
      </c>
      <c r="O64" s="30" t="str">
        <f t="shared" si="3"/>
        <v>8</v>
      </c>
      <c r="P64" s="31" t="str">
        <f t="shared" si="4"/>
        <v>8</v>
      </c>
      <c r="Q64" s="32" t="str">
        <f t="shared" si="5"/>
        <v>8</v>
      </c>
    </row>
    <row r="65" spans="3:17" x14ac:dyDescent="0.25">
      <c r="C65" s="7" t="s">
        <v>52</v>
      </c>
      <c r="D65" s="28" t="s">
        <v>52</v>
      </c>
      <c r="E65" s="29" t="s">
        <v>52</v>
      </c>
      <c r="F65" s="30" t="s">
        <v>52</v>
      </c>
      <c r="G65" s="31" t="s">
        <v>52</v>
      </c>
      <c r="H65" s="32" t="s">
        <v>52</v>
      </c>
      <c r="J65" s="5">
        <v>57</v>
      </c>
      <c r="K65" s="45" t="str">
        <f t="shared" si="0"/>
        <v>9</v>
      </c>
      <c r="M65" s="28" t="str">
        <f t="shared" si="1"/>
        <v>9</v>
      </c>
      <c r="N65" s="29" t="str">
        <f t="shared" si="2"/>
        <v>9</v>
      </c>
      <c r="O65" s="30" t="str">
        <f t="shared" si="3"/>
        <v>9</v>
      </c>
      <c r="P65" s="31" t="str">
        <f t="shared" si="4"/>
        <v>9</v>
      </c>
      <c r="Q65" s="32" t="str">
        <f t="shared" si="5"/>
        <v>9</v>
      </c>
    </row>
    <row r="66" spans="3:17" x14ac:dyDescent="0.25">
      <c r="C66" s="7" t="s">
        <v>53</v>
      </c>
      <c r="D66" s="28" t="s">
        <v>53</v>
      </c>
      <c r="E66" s="29" t="s">
        <v>53</v>
      </c>
      <c r="F66" s="30" t="s">
        <v>53</v>
      </c>
      <c r="G66" s="31" t="s">
        <v>53</v>
      </c>
      <c r="H66" s="32" t="s">
        <v>53</v>
      </c>
      <c r="J66" s="5">
        <v>58</v>
      </c>
      <c r="K66" s="7" t="str">
        <f t="shared" si="0"/>
        <v>:</v>
      </c>
      <c r="M66" s="28" t="str">
        <f t="shared" si="1"/>
        <v>:</v>
      </c>
      <c r="N66" s="29" t="str">
        <f t="shared" si="2"/>
        <v>:</v>
      </c>
      <c r="O66" s="30" t="str">
        <f t="shared" si="3"/>
        <v>:</v>
      </c>
      <c r="P66" s="31" t="str">
        <f t="shared" si="4"/>
        <v>:</v>
      </c>
      <c r="Q66" s="32" t="str">
        <f t="shared" si="5"/>
        <v>:</v>
      </c>
    </row>
    <row r="67" spans="3:17" ht="15.75" thickBot="1" x14ac:dyDescent="0.3">
      <c r="C67" s="7" t="s">
        <v>4</v>
      </c>
      <c r="D67" s="28" t="s">
        <v>4</v>
      </c>
      <c r="E67" s="29" t="s">
        <v>4</v>
      </c>
      <c r="F67" s="30" t="s">
        <v>4</v>
      </c>
      <c r="G67" s="31" t="s">
        <v>4</v>
      </c>
      <c r="H67" s="32" t="s">
        <v>4</v>
      </c>
      <c r="J67" s="39">
        <v>59</v>
      </c>
      <c r="K67" s="33" t="str">
        <f t="shared" si="0"/>
        <v>;</v>
      </c>
      <c r="L67" s="40"/>
      <c r="M67" s="34" t="str">
        <f t="shared" si="1"/>
        <v>;</v>
      </c>
      <c r="N67" s="35" t="str">
        <f t="shared" si="2"/>
        <v>;</v>
      </c>
      <c r="O67" s="36" t="str">
        <f t="shared" si="3"/>
        <v>;</v>
      </c>
      <c r="P67" s="37" t="str">
        <f t="shared" si="4"/>
        <v>;</v>
      </c>
      <c r="Q67" s="38" t="str">
        <f t="shared" si="5"/>
        <v>;</v>
      </c>
    </row>
    <row r="68" spans="3:17" x14ac:dyDescent="0.25">
      <c r="C68" s="7" t="s">
        <v>54</v>
      </c>
      <c r="D68" s="28" t="s">
        <v>54</v>
      </c>
      <c r="E68" s="29" t="s">
        <v>54</v>
      </c>
      <c r="F68" s="30" t="s">
        <v>54</v>
      </c>
      <c r="G68" s="31" t="s">
        <v>54</v>
      </c>
      <c r="H68" s="32" t="s">
        <v>54</v>
      </c>
      <c r="J68" s="5">
        <v>60</v>
      </c>
      <c r="K68" s="7" t="str">
        <f t="shared" si="0"/>
        <v>&lt;</v>
      </c>
      <c r="L68" s="1">
        <v>60</v>
      </c>
      <c r="M68" s="28" t="str">
        <f t="shared" si="1"/>
        <v>&lt;</v>
      </c>
      <c r="N68" s="29" t="str">
        <f t="shared" si="2"/>
        <v>&lt;</v>
      </c>
      <c r="O68" s="30" t="str">
        <f t="shared" si="3"/>
        <v>&lt;</v>
      </c>
      <c r="P68" s="31" t="str">
        <f t="shared" si="4"/>
        <v>&lt;</v>
      </c>
      <c r="Q68" s="32" t="str">
        <f t="shared" si="5"/>
        <v>&lt;</v>
      </c>
    </row>
    <row r="69" spans="3:17" x14ac:dyDescent="0.25">
      <c r="C69" s="7" t="s">
        <v>55</v>
      </c>
      <c r="D69" s="28" t="s">
        <v>55</v>
      </c>
      <c r="E69" s="29" t="s">
        <v>55</v>
      </c>
      <c r="F69" s="30" t="s">
        <v>55</v>
      </c>
      <c r="G69" s="31" t="s">
        <v>55</v>
      </c>
      <c r="H69" s="32" t="s">
        <v>55</v>
      </c>
      <c r="J69" s="5">
        <v>61</v>
      </c>
      <c r="K69" s="7" t="str">
        <f t="shared" si="0"/>
        <v>=</v>
      </c>
      <c r="M69" s="28" t="str">
        <f t="shared" si="1"/>
        <v>=</v>
      </c>
      <c r="N69" s="29" t="str">
        <f t="shared" si="2"/>
        <v>=</v>
      </c>
      <c r="O69" s="30" t="str">
        <f t="shared" si="3"/>
        <v>=</v>
      </c>
      <c r="P69" s="31" t="str">
        <f t="shared" si="4"/>
        <v>=</v>
      </c>
      <c r="Q69" s="32" t="str">
        <f t="shared" si="5"/>
        <v>=</v>
      </c>
    </row>
    <row r="70" spans="3:17" ht="15.75" thickBot="1" x14ac:dyDescent="0.3">
      <c r="C70" s="33" t="s">
        <v>56</v>
      </c>
      <c r="D70" s="34" t="s">
        <v>56</v>
      </c>
      <c r="E70" s="35" t="s">
        <v>56</v>
      </c>
      <c r="F70" s="36" t="s">
        <v>56</v>
      </c>
      <c r="G70" s="37" t="s">
        <v>56</v>
      </c>
      <c r="H70" s="38" t="s">
        <v>56</v>
      </c>
      <c r="J70" s="5">
        <v>62</v>
      </c>
      <c r="K70" s="7" t="str">
        <f t="shared" si="0"/>
        <v>&gt;</v>
      </c>
      <c r="M70" s="28" t="str">
        <f t="shared" si="1"/>
        <v>&gt;</v>
      </c>
      <c r="N70" s="29" t="str">
        <f t="shared" si="2"/>
        <v>&gt;</v>
      </c>
      <c r="O70" s="30" t="str">
        <f t="shared" si="3"/>
        <v>&gt;</v>
      </c>
      <c r="P70" s="31" t="str">
        <f t="shared" si="4"/>
        <v>&gt;</v>
      </c>
      <c r="Q70" s="32" t="str">
        <f t="shared" si="5"/>
        <v>&gt;</v>
      </c>
    </row>
    <row r="71" spans="3:17" x14ac:dyDescent="0.25">
      <c r="C71" s="7" t="s">
        <v>57</v>
      </c>
      <c r="D71" s="28" t="s">
        <v>57</v>
      </c>
      <c r="E71" s="29" t="s">
        <v>57</v>
      </c>
      <c r="F71" s="30" t="s">
        <v>57</v>
      </c>
      <c r="G71" s="31" t="s">
        <v>57</v>
      </c>
      <c r="H71" s="32" t="s">
        <v>57</v>
      </c>
      <c r="J71" s="5">
        <v>63</v>
      </c>
      <c r="K71" s="7" t="str">
        <f t="shared" si="0"/>
        <v>?</v>
      </c>
      <c r="M71" s="28" t="str">
        <f t="shared" si="1"/>
        <v>?</v>
      </c>
      <c r="N71" s="29" t="str">
        <f t="shared" si="2"/>
        <v>?</v>
      </c>
      <c r="O71" s="30" t="str">
        <f t="shared" si="3"/>
        <v>?</v>
      </c>
      <c r="P71" s="31" t="str">
        <f t="shared" si="4"/>
        <v>?</v>
      </c>
      <c r="Q71" s="32" t="str">
        <f t="shared" si="5"/>
        <v>?</v>
      </c>
    </row>
    <row r="72" spans="3:17" x14ac:dyDescent="0.25">
      <c r="C72" s="7" t="s">
        <v>58</v>
      </c>
      <c r="D72" s="28" t="s">
        <v>58</v>
      </c>
      <c r="E72" s="29" t="s">
        <v>58</v>
      </c>
      <c r="F72" s="30" t="s">
        <v>58</v>
      </c>
      <c r="G72" s="31" t="s">
        <v>58</v>
      </c>
      <c r="H72" s="32" t="s">
        <v>58</v>
      </c>
      <c r="J72" s="5">
        <v>64</v>
      </c>
      <c r="K72" s="7" t="str">
        <f t="shared" si="0"/>
        <v>@</v>
      </c>
      <c r="M72" s="28" t="str">
        <f t="shared" si="1"/>
        <v>@</v>
      </c>
      <c r="N72" s="29" t="str">
        <f t="shared" si="2"/>
        <v>@</v>
      </c>
      <c r="O72" s="30" t="str">
        <f t="shared" si="3"/>
        <v>@</v>
      </c>
      <c r="P72" s="31" t="str">
        <f t="shared" si="4"/>
        <v>@</v>
      </c>
      <c r="Q72" s="32" t="str">
        <f t="shared" si="5"/>
        <v>@</v>
      </c>
    </row>
    <row r="73" spans="3:17" x14ac:dyDescent="0.25">
      <c r="C73" s="7" t="s">
        <v>59</v>
      </c>
      <c r="D73" s="28" t="s">
        <v>59</v>
      </c>
      <c r="E73" s="29" t="s">
        <v>59</v>
      </c>
      <c r="F73" s="30" t="s">
        <v>59</v>
      </c>
      <c r="G73" s="31" t="s">
        <v>59</v>
      </c>
      <c r="H73" s="32" t="s">
        <v>59</v>
      </c>
      <c r="J73" s="5">
        <v>65</v>
      </c>
      <c r="K73" s="44" t="str">
        <f t="shared" si="0"/>
        <v>A</v>
      </c>
      <c r="M73" s="28" t="str">
        <f t="shared" si="1"/>
        <v>A</v>
      </c>
      <c r="N73" s="29" t="str">
        <f t="shared" si="2"/>
        <v>A</v>
      </c>
      <c r="O73" s="30" t="str">
        <f t="shared" si="3"/>
        <v>A</v>
      </c>
      <c r="P73" s="31" t="str">
        <f t="shared" si="4"/>
        <v>A</v>
      </c>
      <c r="Q73" s="32" t="str">
        <f t="shared" si="5"/>
        <v>A</v>
      </c>
    </row>
    <row r="74" spans="3:17" x14ac:dyDescent="0.25">
      <c r="C74" s="7" t="s">
        <v>60</v>
      </c>
      <c r="D74" s="28" t="s">
        <v>60</v>
      </c>
      <c r="E74" s="29" t="s">
        <v>60</v>
      </c>
      <c r="F74" s="30" t="s">
        <v>60</v>
      </c>
      <c r="G74" s="31" t="s">
        <v>60</v>
      </c>
      <c r="H74" s="32" t="s">
        <v>60</v>
      </c>
      <c r="J74" s="5">
        <v>66</v>
      </c>
      <c r="K74" s="42" t="str">
        <f t="shared" ref="K74:K137" si="6">CHAR(J74)</f>
        <v>B</v>
      </c>
      <c r="M74" s="28" t="str">
        <f t="shared" ref="M74:M137" si="7">CHAR(J74)</f>
        <v>B</v>
      </c>
      <c r="N74" s="29" t="str">
        <f t="shared" ref="N74:N137" si="8">CHAR(J74)</f>
        <v>B</v>
      </c>
      <c r="O74" s="30" t="str">
        <f t="shared" ref="O74:O137" si="9">CHAR(J74)</f>
        <v>B</v>
      </c>
      <c r="P74" s="31" t="str">
        <f t="shared" ref="P74:P137" si="10">CHAR(J74)</f>
        <v>B</v>
      </c>
      <c r="Q74" s="32" t="str">
        <f t="shared" ref="Q74:Q137" si="11">CHAR(J74)</f>
        <v>B</v>
      </c>
    </row>
    <row r="75" spans="3:17" x14ac:dyDescent="0.25">
      <c r="C75" s="7" t="s">
        <v>61</v>
      </c>
      <c r="D75" s="28" t="s">
        <v>61</v>
      </c>
      <c r="E75" s="29" t="s">
        <v>61</v>
      </c>
      <c r="F75" s="30" t="s">
        <v>61</v>
      </c>
      <c r="G75" s="31" t="s">
        <v>61</v>
      </c>
      <c r="H75" s="32" t="s">
        <v>61</v>
      </c>
      <c r="J75" s="5">
        <v>67</v>
      </c>
      <c r="K75" s="42" t="str">
        <f t="shared" si="6"/>
        <v>C</v>
      </c>
      <c r="M75" s="28" t="str">
        <f t="shared" si="7"/>
        <v>C</v>
      </c>
      <c r="N75" s="29" t="str">
        <f t="shared" si="8"/>
        <v>C</v>
      </c>
      <c r="O75" s="30" t="str">
        <f t="shared" si="9"/>
        <v>C</v>
      </c>
      <c r="P75" s="31" t="str">
        <f t="shared" si="10"/>
        <v>C</v>
      </c>
      <c r="Q75" s="32" t="str">
        <f t="shared" si="11"/>
        <v>C</v>
      </c>
    </row>
    <row r="76" spans="3:17" x14ac:dyDescent="0.25">
      <c r="C76" s="7" t="s">
        <v>62</v>
      </c>
      <c r="D76" s="28" t="s">
        <v>62</v>
      </c>
      <c r="E76" s="29" t="s">
        <v>62</v>
      </c>
      <c r="F76" s="30" t="s">
        <v>62</v>
      </c>
      <c r="G76" s="31" t="s">
        <v>62</v>
      </c>
      <c r="H76" s="32" t="s">
        <v>62</v>
      </c>
      <c r="J76" s="5">
        <v>68</v>
      </c>
      <c r="K76" s="42" t="str">
        <f t="shared" si="6"/>
        <v>D</v>
      </c>
      <c r="M76" s="28" t="str">
        <f t="shared" si="7"/>
        <v>D</v>
      </c>
      <c r="N76" s="29" t="str">
        <f t="shared" si="8"/>
        <v>D</v>
      </c>
      <c r="O76" s="30" t="str">
        <f t="shared" si="9"/>
        <v>D</v>
      </c>
      <c r="P76" s="31" t="str">
        <f t="shared" si="10"/>
        <v>D</v>
      </c>
      <c r="Q76" s="32" t="str">
        <f t="shared" si="11"/>
        <v>D</v>
      </c>
    </row>
    <row r="77" spans="3:17" ht="15.75" thickBot="1" x14ac:dyDescent="0.3">
      <c r="C77" s="7" t="s">
        <v>63</v>
      </c>
      <c r="D77" s="28" t="s">
        <v>63</v>
      </c>
      <c r="E77" s="29" t="s">
        <v>63</v>
      </c>
      <c r="F77" s="30" t="s">
        <v>63</v>
      </c>
      <c r="G77" s="31" t="s">
        <v>63</v>
      </c>
      <c r="H77" s="32" t="s">
        <v>63</v>
      </c>
      <c r="J77" s="39">
        <v>69</v>
      </c>
      <c r="K77" s="43" t="str">
        <f t="shared" si="6"/>
        <v>E</v>
      </c>
      <c r="L77" s="40"/>
      <c r="M77" s="34" t="str">
        <f t="shared" si="7"/>
        <v>E</v>
      </c>
      <c r="N77" s="35" t="str">
        <f t="shared" si="8"/>
        <v>E</v>
      </c>
      <c r="O77" s="36" t="str">
        <f t="shared" si="9"/>
        <v>E</v>
      </c>
      <c r="P77" s="37" t="str">
        <f t="shared" si="10"/>
        <v>E</v>
      </c>
      <c r="Q77" s="38" t="str">
        <f t="shared" si="11"/>
        <v>E</v>
      </c>
    </row>
    <row r="78" spans="3:17" x14ac:dyDescent="0.25">
      <c r="C78" s="7" t="s">
        <v>64</v>
      </c>
      <c r="D78" s="28" t="s">
        <v>64</v>
      </c>
      <c r="E78" s="29" t="s">
        <v>64</v>
      </c>
      <c r="F78" s="30" t="s">
        <v>64</v>
      </c>
      <c r="G78" s="31" t="s">
        <v>64</v>
      </c>
      <c r="H78" s="32" t="s">
        <v>64</v>
      </c>
      <c r="J78" s="5">
        <v>70</v>
      </c>
      <c r="K78" s="42" t="str">
        <f t="shared" si="6"/>
        <v>F</v>
      </c>
      <c r="L78" s="1">
        <v>70</v>
      </c>
      <c r="M78" s="28" t="str">
        <f t="shared" si="7"/>
        <v>F</v>
      </c>
      <c r="N78" s="29" t="str">
        <f t="shared" si="8"/>
        <v>F</v>
      </c>
      <c r="O78" s="30" t="str">
        <f t="shared" si="9"/>
        <v>F</v>
      </c>
      <c r="P78" s="31" t="str">
        <f t="shared" si="10"/>
        <v>F</v>
      </c>
      <c r="Q78" s="32" t="str">
        <f t="shared" si="11"/>
        <v>F</v>
      </c>
    </row>
    <row r="79" spans="3:17" x14ac:dyDescent="0.25">
      <c r="C79" s="7" t="s">
        <v>65</v>
      </c>
      <c r="D79" s="28" t="s">
        <v>65</v>
      </c>
      <c r="E79" s="29" t="s">
        <v>65</v>
      </c>
      <c r="F79" s="30" t="s">
        <v>65</v>
      </c>
      <c r="G79" s="31" t="s">
        <v>65</v>
      </c>
      <c r="H79" s="32" t="s">
        <v>65</v>
      </c>
      <c r="J79" s="5">
        <v>71</v>
      </c>
      <c r="K79" s="42" t="str">
        <f t="shared" si="6"/>
        <v>G</v>
      </c>
      <c r="M79" s="28" t="str">
        <f t="shared" si="7"/>
        <v>G</v>
      </c>
      <c r="N79" s="29" t="str">
        <f t="shared" si="8"/>
        <v>G</v>
      </c>
      <c r="O79" s="30" t="str">
        <f t="shared" si="9"/>
        <v>G</v>
      </c>
      <c r="P79" s="31" t="str">
        <f t="shared" si="10"/>
        <v>G</v>
      </c>
      <c r="Q79" s="32" t="str">
        <f t="shared" si="11"/>
        <v>G</v>
      </c>
    </row>
    <row r="80" spans="3:17" x14ac:dyDescent="0.25">
      <c r="C80" s="7" t="s">
        <v>66</v>
      </c>
      <c r="D80" s="28" t="s">
        <v>66</v>
      </c>
      <c r="E80" s="29" t="s">
        <v>66</v>
      </c>
      <c r="F80" s="30" t="s">
        <v>66</v>
      </c>
      <c r="G80" s="31" t="s">
        <v>66</v>
      </c>
      <c r="H80" s="32" t="s">
        <v>66</v>
      </c>
      <c r="J80" s="5">
        <v>72</v>
      </c>
      <c r="K80" s="42" t="str">
        <f t="shared" si="6"/>
        <v>H</v>
      </c>
      <c r="M80" s="28" t="str">
        <f t="shared" si="7"/>
        <v>H</v>
      </c>
      <c r="N80" s="29" t="str">
        <f t="shared" si="8"/>
        <v>H</v>
      </c>
      <c r="O80" s="30" t="str">
        <f t="shared" si="9"/>
        <v>H</v>
      </c>
      <c r="P80" s="31" t="str">
        <f t="shared" si="10"/>
        <v>H</v>
      </c>
      <c r="Q80" s="32" t="str">
        <f t="shared" si="11"/>
        <v>H</v>
      </c>
    </row>
    <row r="81" spans="3:17" x14ac:dyDescent="0.25">
      <c r="C81" s="7" t="s">
        <v>67</v>
      </c>
      <c r="D81" s="28" t="s">
        <v>67</v>
      </c>
      <c r="E81" s="29" t="s">
        <v>67</v>
      </c>
      <c r="F81" s="30" t="s">
        <v>67</v>
      </c>
      <c r="G81" s="31" t="s">
        <v>67</v>
      </c>
      <c r="H81" s="32" t="s">
        <v>67</v>
      </c>
      <c r="J81" s="5">
        <v>73</v>
      </c>
      <c r="K81" s="42" t="str">
        <f t="shared" si="6"/>
        <v>I</v>
      </c>
      <c r="M81" s="28" t="str">
        <f t="shared" si="7"/>
        <v>I</v>
      </c>
      <c r="N81" s="29" t="str">
        <f t="shared" si="8"/>
        <v>I</v>
      </c>
      <c r="O81" s="30" t="str">
        <f t="shared" si="9"/>
        <v>I</v>
      </c>
      <c r="P81" s="31" t="str">
        <f t="shared" si="10"/>
        <v>I</v>
      </c>
      <c r="Q81" s="32" t="str">
        <f t="shared" si="11"/>
        <v>I</v>
      </c>
    </row>
    <row r="82" spans="3:17" x14ac:dyDescent="0.25">
      <c r="C82" s="7" t="s">
        <v>68</v>
      </c>
      <c r="D82" s="28" t="s">
        <v>68</v>
      </c>
      <c r="E82" s="29" t="s">
        <v>68</v>
      </c>
      <c r="F82" s="30" t="s">
        <v>68</v>
      </c>
      <c r="G82" s="31" t="s">
        <v>68</v>
      </c>
      <c r="H82" s="32" t="s">
        <v>68</v>
      </c>
      <c r="J82" s="5">
        <v>74</v>
      </c>
      <c r="K82" s="42" t="str">
        <f t="shared" si="6"/>
        <v>J</v>
      </c>
      <c r="M82" s="28" t="str">
        <f t="shared" si="7"/>
        <v>J</v>
      </c>
      <c r="N82" s="29" t="str">
        <f t="shared" si="8"/>
        <v>J</v>
      </c>
      <c r="O82" s="30" t="str">
        <f t="shared" si="9"/>
        <v>J</v>
      </c>
      <c r="P82" s="31" t="str">
        <f t="shared" si="10"/>
        <v>J</v>
      </c>
      <c r="Q82" s="32" t="str">
        <f t="shared" si="11"/>
        <v>J</v>
      </c>
    </row>
    <row r="83" spans="3:17" x14ac:dyDescent="0.25">
      <c r="C83" s="7" t="s">
        <v>69</v>
      </c>
      <c r="D83" s="28" t="s">
        <v>69</v>
      </c>
      <c r="E83" s="29" t="s">
        <v>69</v>
      </c>
      <c r="F83" s="30" t="s">
        <v>69</v>
      </c>
      <c r="G83" s="31" t="s">
        <v>69</v>
      </c>
      <c r="H83" s="32" t="s">
        <v>69</v>
      </c>
      <c r="J83" s="5">
        <v>75</v>
      </c>
      <c r="K83" s="42" t="str">
        <f t="shared" si="6"/>
        <v>K</v>
      </c>
      <c r="M83" s="28" t="str">
        <f t="shared" si="7"/>
        <v>K</v>
      </c>
      <c r="N83" s="29" t="str">
        <f t="shared" si="8"/>
        <v>K</v>
      </c>
      <c r="O83" s="30" t="str">
        <f t="shared" si="9"/>
        <v>K</v>
      </c>
      <c r="P83" s="31" t="str">
        <f t="shared" si="10"/>
        <v>K</v>
      </c>
      <c r="Q83" s="32" t="str">
        <f t="shared" si="11"/>
        <v>K</v>
      </c>
    </row>
    <row r="84" spans="3:17" x14ac:dyDescent="0.25">
      <c r="C84" s="7" t="s">
        <v>70</v>
      </c>
      <c r="D84" s="28" t="s">
        <v>70</v>
      </c>
      <c r="E84" s="29" t="s">
        <v>70</v>
      </c>
      <c r="F84" s="30" t="s">
        <v>70</v>
      </c>
      <c r="G84" s="31" t="s">
        <v>70</v>
      </c>
      <c r="H84" s="32" t="s">
        <v>70</v>
      </c>
      <c r="J84" s="5">
        <v>76</v>
      </c>
      <c r="K84" s="42" t="str">
        <f t="shared" si="6"/>
        <v>L</v>
      </c>
      <c r="M84" s="28" t="str">
        <f t="shared" si="7"/>
        <v>L</v>
      </c>
      <c r="N84" s="29" t="str">
        <f t="shared" si="8"/>
        <v>L</v>
      </c>
      <c r="O84" s="30" t="str">
        <f t="shared" si="9"/>
        <v>L</v>
      </c>
      <c r="P84" s="31" t="str">
        <f t="shared" si="10"/>
        <v>L</v>
      </c>
      <c r="Q84" s="32" t="str">
        <f t="shared" si="11"/>
        <v>L</v>
      </c>
    </row>
    <row r="85" spans="3:17" x14ac:dyDescent="0.25">
      <c r="C85" s="7" t="s">
        <v>71</v>
      </c>
      <c r="D85" s="28" t="s">
        <v>71</v>
      </c>
      <c r="E85" s="29" t="s">
        <v>71</v>
      </c>
      <c r="F85" s="30" t="s">
        <v>71</v>
      </c>
      <c r="G85" s="31" t="s">
        <v>71</v>
      </c>
      <c r="H85" s="32" t="s">
        <v>71</v>
      </c>
      <c r="J85" s="5">
        <v>77</v>
      </c>
      <c r="K85" s="42" t="str">
        <f t="shared" si="6"/>
        <v>M</v>
      </c>
      <c r="M85" s="28" t="str">
        <f t="shared" si="7"/>
        <v>M</v>
      </c>
      <c r="N85" s="29" t="str">
        <f t="shared" si="8"/>
        <v>M</v>
      </c>
      <c r="O85" s="30" t="str">
        <f t="shared" si="9"/>
        <v>M</v>
      </c>
      <c r="P85" s="31" t="str">
        <f t="shared" si="10"/>
        <v>M</v>
      </c>
      <c r="Q85" s="32" t="str">
        <f t="shared" si="11"/>
        <v>M</v>
      </c>
    </row>
    <row r="86" spans="3:17" x14ac:dyDescent="0.25">
      <c r="C86" s="7" t="s">
        <v>72</v>
      </c>
      <c r="D86" s="28" t="s">
        <v>72</v>
      </c>
      <c r="E86" s="29" t="s">
        <v>72</v>
      </c>
      <c r="F86" s="30" t="s">
        <v>72</v>
      </c>
      <c r="G86" s="31" t="s">
        <v>72</v>
      </c>
      <c r="H86" s="32" t="s">
        <v>72</v>
      </c>
      <c r="J86" s="5">
        <v>78</v>
      </c>
      <c r="K86" s="42" t="str">
        <f t="shared" si="6"/>
        <v>N</v>
      </c>
      <c r="M86" s="28" t="str">
        <f t="shared" si="7"/>
        <v>N</v>
      </c>
      <c r="N86" s="29" t="str">
        <f t="shared" si="8"/>
        <v>N</v>
      </c>
      <c r="O86" s="30" t="str">
        <f t="shared" si="9"/>
        <v>N</v>
      </c>
      <c r="P86" s="31" t="str">
        <f t="shared" si="10"/>
        <v>N</v>
      </c>
      <c r="Q86" s="32" t="str">
        <f t="shared" si="11"/>
        <v>N</v>
      </c>
    </row>
    <row r="87" spans="3:17" ht="15.75" thickBot="1" x14ac:dyDescent="0.3">
      <c r="C87" s="7" t="s">
        <v>73</v>
      </c>
      <c r="D87" s="28" t="s">
        <v>73</v>
      </c>
      <c r="E87" s="29" t="s">
        <v>73</v>
      </c>
      <c r="F87" s="30" t="s">
        <v>73</v>
      </c>
      <c r="G87" s="31" t="s">
        <v>73</v>
      </c>
      <c r="H87" s="32" t="s">
        <v>73</v>
      </c>
      <c r="J87" s="39">
        <v>79</v>
      </c>
      <c r="K87" s="43" t="str">
        <f t="shared" si="6"/>
        <v>O</v>
      </c>
      <c r="L87" s="40"/>
      <c r="M87" s="28" t="str">
        <f t="shared" si="7"/>
        <v>O</v>
      </c>
      <c r="N87" s="29" t="str">
        <f t="shared" si="8"/>
        <v>O</v>
      </c>
      <c r="O87" s="30" t="str">
        <f t="shared" si="9"/>
        <v>O</v>
      </c>
      <c r="P87" s="31" t="str">
        <f t="shared" si="10"/>
        <v>O</v>
      </c>
      <c r="Q87" s="32" t="str">
        <f t="shared" si="11"/>
        <v>O</v>
      </c>
    </row>
    <row r="88" spans="3:17" x14ac:dyDescent="0.25">
      <c r="C88" s="7" t="s">
        <v>74</v>
      </c>
      <c r="D88" s="28" t="s">
        <v>74</v>
      </c>
      <c r="E88" s="29" t="s">
        <v>74</v>
      </c>
      <c r="F88" s="30" t="s">
        <v>74</v>
      </c>
      <c r="G88" s="31" t="s">
        <v>74</v>
      </c>
      <c r="H88" s="32" t="s">
        <v>74</v>
      </c>
      <c r="J88" s="5">
        <v>80</v>
      </c>
      <c r="K88" s="42" t="str">
        <f t="shared" si="6"/>
        <v>P</v>
      </c>
      <c r="L88" s="1">
        <v>80</v>
      </c>
      <c r="M88" s="28" t="str">
        <f t="shared" si="7"/>
        <v>P</v>
      </c>
      <c r="N88" s="29" t="str">
        <f t="shared" si="8"/>
        <v>P</v>
      </c>
      <c r="O88" s="30" t="str">
        <f t="shared" si="9"/>
        <v>P</v>
      </c>
      <c r="P88" s="31" t="str">
        <f t="shared" si="10"/>
        <v>P</v>
      </c>
      <c r="Q88" s="32" t="str">
        <f t="shared" si="11"/>
        <v>P</v>
      </c>
    </row>
    <row r="89" spans="3:17" ht="15.75" thickBot="1" x14ac:dyDescent="0.3">
      <c r="C89" s="33" t="s">
        <v>75</v>
      </c>
      <c r="D89" s="34" t="s">
        <v>75</v>
      </c>
      <c r="E89" s="35" t="s">
        <v>75</v>
      </c>
      <c r="F89" s="36" t="s">
        <v>75</v>
      </c>
      <c r="G89" s="37" t="s">
        <v>75</v>
      </c>
      <c r="H89" s="38" t="s">
        <v>75</v>
      </c>
      <c r="J89" s="5">
        <v>81</v>
      </c>
      <c r="K89" s="42" t="str">
        <f t="shared" si="6"/>
        <v>Q</v>
      </c>
      <c r="M89" s="28" t="str">
        <f t="shared" si="7"/>
        <v>Q</v>
      </c>
      <c r="N89" s="29" t="str">
        <f t="shared" si="8"/>
        <v>Q</v>
      </c>
      <c r="O89" s="30" t="str">
        <f t="shared" si="9"/>
        <v>Q</v>
      </c>
      <c r="P89" s="31" t="str">
        <f t="shared" si="10"/>
        <v>Q</v>
      </c>
      <c r="Q89" s="32" t="str">
        <f t="shared" si="11"/>
        <v>Q</v>
      </c>
    </row>
    <row r="90" spans="3:17" x14ac:dyDescent="0.25">
      <c r="J90" s="5">
        <v>82</v>
      </c>
      <c r="K90" s="42" t="str">
        <f t="shared" si="6"/>
        <v>R</v>
      </c>
      <c r="M90" s="28" t="str">
        <f t="shared" si="7"/>
        <v>R</v>
      </c>
      <c r="N90" s="29" t="str">
        <f t="shared" si="8"/>
        <v>R</v>
      </c>
      <c r="O90" s="30" t="str">
        <f t="shared" si="9"/>
        <v>R</v>
      </c>
      <c r="P90" s="31" t="str">
        <f t="shared" si="10"/>
        <v>R</v>
      </c>
      <c r="Q90" s="32" t="str">
        <f t="shared" si="11"/>
        <v>R</v>
      </c>
    </row>
    <row r="91" spans="3:17" x14ac:dyDescent="0.25">
      <c r="J91" s="5">
        <v>83</v>
      </c>
      <c r="K91" s="42" t="str">
        <f t="shared" si="6"/>
        <v>S</v>
      </c>
      <c r="M91" s="28" t="str">
        <f t="shared" si="7"/>
        <v>S</v>
      </c>
      <c r="N91" s="29" t="str">
        <f t="shared" si="8"/>
        <v>S</v>
      </c>
      <c r="O91" s="30" t="str">
        <f t="shared" si="9"/>
        <v>S</v>
      </c>
      <c r="P91" s="31" t="str">
        <f t="shared" si="10"/>
        <v>S</v>
      </c>
      <c r="Q91" s="32" t="str">
        <f t="shared" si="11"/>
        <v>S</v>
      </c>
    </row>
    <row r="92" spans="3:17" x14ac:dyDescent="0.25">
      <c r="J92" s="5">
        <v>84</v>
      </c>
      <c r="K92" s="42" t="str">
        <f t="shared" si="6"/>
        <v>T</v>
      </c>
      <c r="M92" s="28" t="str">
        <f t="shared" si="7"/>
        <v>T</v>
      </c>
      <c r="N92" s="29" t="str">
        <f t="shared" si="8"/>
        <v>T</v>
      </c>
      <c r="O92" s="30" t="str">
        <f t="shared" si="9"/>
        <v>T</v>
      </c>
      <c r="P92" s="31" t="str">
        <f t="shared" si="10"/>
        <v>T</v>
      </c>
      <c r="Q92" s="32" t="str">
        <f t="shared" si="11"/>
        <v>T</v>
      </c>
    </row>
    <row r="93" spans="3:17" x14ac:dyDescent="0.25">
      <c r="J93" s="5">
        <v>85</v>
      </c>
      <c r="K93" s="42" t="str">
        <f t="shared" si="6"/>
        <v>U</v>
      </c>
      <c r="M93" s="28" t="str">
        <f t="shared" si="7"/>
        <v>U</v>
      </c>
      <c r="N93" s="29" t="str">
        <f t="shared" si="8"/>
        <v>U</v>
      </c>
      <c r="O93" s="30" t="str">
        <f t="shared" si="9"/>
        <v>U</v>
      </c>
      <c r="P93" s="31" t="str">
        <f t="shared" si="10"/>
        <v>U</v>
      </c>
      <c r="Q93" s="32" t="str">
        <f t="shared" si="11"/>
        <v>U</v>
      </c>
    </row>
    <row r="94" spans="3:17" x14ac:dyDescent="0.25">
      <c r="J94" s="5">
        <v>86</v>
      </c>
      <c r="K94" s="42" t="str">
        <f t="shared" si="6"/>
        <v>V</v>
      </c>
      <c r="M94" s="28" t="str">
        <f t="shared" si="7"/>
        <v>V</v>
      </c>
      <c r="N94" s="29" t="str">
        <f t="shared" si="8"/>
        <v>V</v>
      </c>
      <c r="O94" s="30" t="str">
        <f t="shared" si="9"/>
        <v>V</v>
      </c>
      <c r="P94" s="31" t="str">
        <f t="shared" si="10"/>
        <v>V</v>
      </c>
      <c r="Q94" s="32" t="str">
        <f t="shared" si="11"/>
        <v>V</v>
      </c>
    </row>
    <row r="95" spans="3:17" x14ac:dyDescent="0.25">
      <c r="J95" s="5">
        <v>87</v>
      </c>
      <c r="K95" s="42" t="str">
        <f t="shared" si="6"/>
        <v>W</v>
      </c>
      <c r="M95" s="28" t="str">
        <f t="shared" si="7"/>
        <v>W</v>
      </c>
      <c r="N95" s="29" t="str">
        <f t="shared" si="8"/>
        <v>W</v>
      </c>
      <c r="O95" s="30" t="str">
        <f t="shared" si="9"/>
        <v>W</v>
      </c>
      <c r="P95" s="31" t="str">
        <f t="shared" si="10"/>
        <v>W</v>
      </c>
      <c r="Q95" s="32" t="str">
        <f t="shared" si="11"/>
        <v>W</v>
      </c>
    </row>
    <row r="96" spans="3:17" x14ac:dyDescent="0.25">
      <c r="J96" s="5">
        <v>88</v>
      </c>
      <c r="K96" s="42" t="str">
        <f t="shared" si="6"/>
        <v>X</v>
      </c>
      <c r="M96" s="28" t="str">
        <f t="shared" si="7"/>
        <v>X</v>
      </c>
      <c r="N96" s="29" t="str">
        <f t="shared" si="8"/>
        <v>X</v>
      </c>
      <c r="O96" s="30" t="str">
        <f t="shared" si="9"/>
        <v>X</v>
      </c>
      <c r="P96" s="31" t="str">
        <f t="shared" si="10"/>
        <v>X</v>
      </c>
      <c r="Q96" s="32" t="str">
        <f t="shared" si="11"/>
        <v>X</v>
      </c>
    </row>
    <row r="97" spans="10:17" ht="15.75" thickBot="1" x14ac:dyDescent="0.3">
      <c r="J97" s="39">
        <v>89</v>
      </c>
      <c r="K97" s="43" t="str">
        <f t="shared" si="6"/>
        <v>Y</v>
      </c>
      <c r="L97" s="40"/>
      <c r="M97" s="34" t="str">
        <f t="shared" si="7"/>
        <v>Y</v>
      </c>
      <c r="N97" s="35" t="str">
        <f t="shared" si="8"/>
        <v>Y</v>
      </c>
      <c r="O97" s="36" t="str">
        <f t="shared" si="9"/>
        <v>Y</v>
      </c>
      <c r="P97" s="37" t="str">
        <f t="shared" si="10"/>
        <v>Y</v>
      </c>
      <c r="Q97" s="38" t="str">
        <f t="shared" si="11"/>
        <v>Y</v>
      </c>
    </row>
    <row r="98" spans="10:17" x14ac:dyDescent="0.25">
      <c r="J98" s="5">
        <v>90</v>
      </c>
      <c r="K98" s="45" t="str">
        <f t="shared" si="6"/>
        <v>Z</v>
      </c>
      <c r="L98" s="1">
        <v>90</v>
      </c>
      <c r="M98" s="28" t="str">
        <f t="shared" si="7"/>
        <v>Z</v>
      </c>
      <c r="N98" s="29" t="str">
        <f t="shared" si="8"/>
        <v>Z</v>
      </c>
      <c r="O98" s="30" t="str">
        <f t="shared" si="9"/>
        <v>Z</v>
      </c>
      <c r="P98" s="31" t="str">
        <f t="shared" si="10"/>
        <v>Z</v>
      </c>
      <c r="Q98" s="32" t="str">
        <f t="shared" si="11"/>
        <v>Z</v>
      </c>
    </row>
    <row r="99" spans="10:17" x14ac:dyDescent="0.25">
      <c r="J99" s="5">
        <v>91</v>
      </c>
      <c r="K99" s="7" t="str">
        <f t="shared" si="6"/>
        <v>[</v>
      </c>
      <c r="M99" s="28" t="str">
        <f t="shared" si="7"/>
        <v>[</v>
      </c>
      <c r="N99" s="29" t="str">
        <f t="shared" si="8"/>
        <v>[</v>
      </c>
      <c r="O99" s="30" t="str">
        <f t="shared" si="9"/>
        <v>[</v>
      </c>
      <c r="P99" s="31" t="str">
        <f t="shared" si="10"/>
        <v>[</v>
      </c>
      <c r="Q99" s="32" t="str">
        <f t="shared" si="11"/>
        <v>[</v>
      </c>
    </row>
    <row r="100" spans="10:17" x14ac:dyDescent="0.25">
      <c r="J100" s="5">
        <v>92</v>
      </c>
      <c r="K100" s="7" t="str">
        <f t="shared" si="6"/>
        <v>\</v>
      </c>
      <c r="M100" s="28" t="str">
        <f t="shared" si="7"/>
        <v>\</v>
      </c>
      <c r="N100" s="29" t="str">
        <f t="shared" si="8"/>
        <v>\</v>
      </c>
      <c r="O100" s="30" t="str">
        <f t="shared" si="9"/>
        <v>\</v>
      </c>
      <c r="P100" s="31" t="str">
        <f t="shared" si="10"/>
        <v>\</v>
      </c>
      <c r="Q100" s="32" t="str">
        <f t="shared" si="11"/>
        <v>\</v>
      </c>
    </row>
    <row r="101" spans="10:17" x14ac:dyDescent="0.25">
      <c r="J101" s="5">
        <v>93</v>
      </c>
      <c r="K101" s="7" t="str">
        <f t="shared" si="6"/>
        <v>]</v>
      </c>
      <c r="M101" s="28" t="str">
        <f t="shared" si="7"/>
        <v>]</v>
      </c>
      <c r="N101" s="29" t="str">
        <f t="shared" si="8"/>
        <v>]</v>
      </c>
      <c r="O101" s="30" t="str">
        <f t="shared" si="9"/>
        <v>]</v>
      </c>
      <c r="P101" s="31" t="str">
        <f t="shared" si="10"/>
        <v>]</v>
      </c>
      <c r="Q101" s="32" t="str">
        <f t="shared" si="11"/>
        <v>]</v>
      </c>
    </row>
    <row r="102" spans="10:17" x14ac:dyDescent="0.25">
      <c r="J102" s="5">
        <v>94</v>
      </c>
      <c r="K102" s="7" t="str">
        <f t="shared" si="6"/>
        <v>^</v>
      </c>
      <c r="M102" s="28" t="str">
        <f t="shared" si="7"/>
        <v>^</v>
      </c>
      <c r="N102" s="29" t="str">
        <f t="shared" si="8"/>
        <v>^</v>
      </c>
      <c r="O102" s="30" t="str">
        <f t="shared" si="9"/>
        <v>^</v>
      </c>
      <c r="P102" s="31" t="str">
        <f t="shared" si="10"/>
        <v>^</v>
      </c>
      <c r="Q102" s="32" t="str">
        <f t="shared" si="11"/>
        <v>^</v>
      </c>
    </row>
    <row r="103" spans="10:17" x14ac:dyDescent="0.25">
      <c r="J103" s="5">
        <v>95</v>
      </c>
      <c r="K103" s="7" t="str">
        <f t="shared" si="6"/>
        <v>_</v>
      </c>
      <c r="M103" s="28" t="str">
        <f t="shared" si="7"/>
        <v>_</v>
      </c>
      <c r="N103" s="29" t="str">
        <f t="shared" si="8"/>
        <v>_</v>
      </c>
      <c r="O103" s="30" t="str">
        <f t="shared" si="9"/>
        <v>_</v>
      </c>
      <c r="P103" s="31" t="str">
        <f t="shared" si="10"/>
        <v>_</v>
      </c>
      <c r="Q103" s="32" t="str">
        <f t="shared" si="11"/>
        <v>_</v>
      </c>
    </row>
    <row r="104" spans="10:17" x14ac:dyDescent="0.25">
      <c r="J104" s="5">
        <v>96</v>
      </c>
      <c r="K104" s="7" t="str">
        <f t="shared" si="6"/>
        <v>`</v>
      </c>
      <c r="M104" s="28" t="str">
        <f t="shared" si="7"/>
        <v>`</v>
      </c>
      <c r="N104" s="29" t="str">
        <f t="shared" si="8"/>
        <v>`</v>
      </c>
      <c r="O104" s="30" t="str">
        <f t="shared" si="9"/>
        <v>`</v>
      </c>
      <c r="P104" s="31" t="str">
        <f t="shared" si="10"/>
        <v>`</v>
      </c>
      <c r="Q104" s="32" t="str">
        <f t="shared" si="11"/>
        <v>`</v>
      </c>
    </row>
    <row r="105" spans="10:17" x14ac:dyDescent="0.25">
      <c r="J105" s="5">
        <v>97</v>
      </c>
      <c r="K105" s="44" t="str">
        <f t="shared" si="6"/>
        <v>a</v>
      </c>
      <c r="M105" s="28" t="str">
        <f t="shared" si="7"/>
        <v>a</v>
      </c>
      <c r="N105" s="29" t="str">
        <f t="shared" si="8"/>
        <v>a</v>
      </c>
      <c r="O105" s="30" t="str">
        <f t="shared" si="9"/>
        <v>a</v>
      </c>
      <c r="P105" s="31" t="str">
        <f t="shared" si="10"/>
        <v>a</v>
      </c>
      <c r="Q105" s="32" t="str">
        <f t="shared" si="11"/>
        <v>a</v>
      </c>
    </row>
    <row r="106" spans="10:17" x14ac:dyDescent="0.25">
      <c r="J106" s="5">
        <v>98</v>
      </c>
      <c r="K106" s="42" t="str">
        <f t="shared" si="6"/>
        <v>b</v>
      </c>
      <c r="M106" s="28" t="str">
        <f t="shared" si="7"/>
        <v>b</v>
      </c>
      <c r="N106" s="29" t="str">
        <f t="shared" si="8"/>
        <v>b</v>
      </c>
      <c r="O106" s="30" t="str">
        <f t="shared" si="9"/>
        <v>b</v>
      </c>
      <c r="P106" s="31" t="str">
        <f t="shared" si="10"/>
        <v>b</v>
      </c>
      <c r="Q106" s="32" t="str">
        <f t="shared" si="11"/>
        <v>b</v>
      </c>
    </row>
    <row r="107" spans="10:17" ht="15.75" thickBot="1" x14ac:dyDescent="0.3">
      <c r="J107" s="39">
        <v>99</v>
      </c>
      <c r="K107" s="43" t="str">
        <f t="shared" si="6"/>
        <v>c</v>
      </c>
      <c r="L107" s="40"/>
      <c r="M107" s="34" t="str">
        <f t="shared" si="7"/>
        <v>c</v>
      </c>
      <c r="N107" s="35" t="str">
        <f t="shared" si="8"/>
        <v>c</v>
      </c>
      <c r="O107" s="36" t="str">
        <f t="shared" si="9"/>
        <v>c</v>
      </c>
      <c r="P107" s="37" t="str">
        <f t="shared" si="10"/>
        <v>c</v>
      </c>
      <c r="Q107" s="38" t="str">
        <f t="shared" si="11"/>
        <v>c</v>
      </c>
    </row>
    <row r="108" spans="10:17" x14ac:dyDescent="0.25">
      <c r="J108" s="5">
        <v>100</v>
      </c>
      <c r="K108" s="42" t="str">
        <f t="shared" si="6"/>
        <v>d</v>
      </c>
      <c r="L108" s="1">
        <v>100</v>
      </c>
      <c r="M108" s="28" t="str">
        <f t="shared" si="7"/>
        <v>d</v>
      </c>
      <c r="N108" s="29" t="str">
        <f t="shared" si="8"/>
        <v>d</v>
      </c>
      <c r="O108" s="30" t="str">
        <f t="shared" si="9"/>
        <v>d</v>
      </c>
      <c r="P108" s="31" t="str">
        <f t="shared" si="10"/>
        <v>d</v>
      </c>
      <c r="Q108" s="32" t="str">
        <f t="shared" si="11"/>
        <v>d</v>
      </c>
    </row>
    <row r="109" spans="10:17" x14ac:dyDescent="0.25">
      <c r="J109" s="5">
        <v>101</v>
      </c>
      <c r="K109" s="42" t="str">
        <f t="shared" si="6"/>
        <v>e</v>
      </c>
      <c r="M109" s="28" t="str">
        <f t="shared" si="7"/>
        <v>e</v>
      </c>
      <c r="N109" s="29" t="str">
        <f t="shared" si="8"/>
        <v>e</v>
      </c>
      <c r="O109" s="30" t="str">
        <f t="shared" si="9"/>
        <v>e</v>
      </c>
      <c r="P109" s="31" t="str">
        <f t="shared" si="10"/>
        <v>e</v>
      </c>
      <c r="Q109" s="32" t="str">
        <f t="shared" si="11"/>
        <v>e</v>
      </c>
    </row>
    <row r="110" spans="10:17" x14ac:dyDescent="0.25">
      <c r="J110" s="5">
        <v>102</v>
      </c>
      <c r="K110" s="42" t="str">
        <f t="shared" si="6"/>
        <v>f</v>
      </c>
      <c r="M110" s="28" t="str">
        <f t="shared" si="7"/>
        <v>f</v>
      </c>
      <c r="N110" s="29" t="str">
        <f t="shared" si="8"/>
        <v>f</v>
      </c>
      <c r="O110" s="30" t="str">
        <f t="shared" si="9"/>
        <v>f</v>
      </c>
      <c r="P110" s="31" t="str">
        <f t="shared" si="10"/>
        <v>f</v>
      </c>
      <c r="Q110" s="32" t="str">
        <f t="shared" si="11"/>
        <v>f</v>
      </c>
    </row>
    <row r="111" spans="10:17" x14ac:dyDescent="0.25">
      <c r="J111" s="5">
        <v>103</v>
      </c>
      <c r="K111" s="42" t="str">
        <f t="shared" si="6"/>
        <v>g</v>
      </c>
      <c r="M111" s="28" t="str">
        <f t="shared" si="7"/>
        <v>g</v>
      </c>
      <c r="N111" s="29" t="str">
        <f t="shared" si="8"/>
        <v>g</v>
      </c>
      <c r="O111" s="30" t="str">
        <f t="shared" si="9"/>
        <v>g</v>
      </c>
      <c r="P111" s="31" t="str">
        <f t="shared" si="10"/>
        <v>g</v>
      </c>
      <c r="Q111" s="32" t="str">
        <f t="shared" si="11"/>
        <v>g</v>
      </c>
    </row>
    <row r="112" spans="10:17" x14ac:dyDescent="0.25">
      <c r="J112" s="5">
        <v>104</v>
      </c>
      <c r="K112" s="42" t="str">
        <f t="shared" si="6"/>
        <v>h</v>
      </c>
      <c r="M112" s="28" t="str">
        <f t="shared" si="7"/>
        <v>h</v>
      </c>
      <c r="N112" s="29" t="str">
        <f t="shared" si="8"/>
        <v>h</v>
      </c>
      <c r="O112" s="30" t="str">
        <f t="shared" si="9"/>
        <v>h</v>
      </c>
      <c r="P112" s="31" t="str">
        <f t="shared" si="10"/>
        <v>h</v>
      </c>
      <c r="Q112" s="32" t="str">
        <f t="shared" si="11"/>
        <v>h</v>
      </c>
    </row>
    <row r="113" spans="10:17" x14ac:dyDescent="0.25">
      <c r="J113" s="5">
        <v>105</v>
      </c>
      <c r="K113" s="42" t="str">
        <f t="shared" si="6"/>
        <v>i</v>
      </c>
      <c r="M113" s="28" t="str">
        <f t="shared" si="7"/>
        <v>i</v>
      </c>
      <c r="N113" s="29" t="str">
        <f t="shared" si="8"/>
        <v>i</v>
      </c>
      <c r="O113" s="30" t="str">
        <f t="shared" si="9"/>
        <v>i</v>
      </c>
      <c r="P113" s="31" t="str">
        <f t="shared" si="10"/>
        <v>i</v>
      </c>
      <c r="Q113" s="32" t="str">
        <f t="shared" si="11"/>
        <v>i</v>
      </c>
    </row>
    <row r="114" spans="10:17" x14ac:dyDescent="0.25">
      <c r="J114" s="5">
        <v>106</v>
      </c>
      <c r="K114" s="42" t="str">
        <f t="shared" si="6"/>
        <v>j</v>
      </c>
      <c r="M114" s="28" t="str">
        <f t="shared" si="7"/>
        <v>j</v>
      </c>
      <c r="N114" s="29" t="str">
        <f t="shared" si="8"/>
        <v>j</v>
      </c>
      <c r="O114" s="30" t="str">
        <f t="shared" si="9"/>
        <v>j</v>
      </c>
      <c r="P114" s="31" t="str">
        <f t="shared" si="10"/>
        <v>j</v>
      </c>
      <c r="Q114" s="32" t="str">
        <f t="shared" si="11"/>
        <v>j</v>
      </c>
    </row>
    <row r="115" spans="10:17" x14ac:dyDescent="0.25">
      <c r="J115" s="5">
        <v>107</v>
      </c>
      <c r="K115" s="42" t="str">
        <f t="shared" si="6"/>
        <v>k</v>
      </c>
      <c r="M115" s="28" t="str">
        <f t="shared" si="7"/>
        <v>k</v>
      </c>
      <c r="N115" s="29" t="str">
        <f t="shared" si="8"/>
        <v>k</v>
      </c>
      <c r="O115" s="30" t="str">
        <f t="shared" si="9"/>
        <v>k</v>
      </c>
      <c r="P115" s="31" t="str">
        <f t="shared" si="10"/>
        <v>k</v>
      </c>
      <c r="Q115" s="32" t="str">
        <f t="shared" si="11"/>
        <v>k</v>
      </c>
    </row>
    <row r="116" spans="10:17" x14ac:dyDescent="0.25">
      <c r="J116" s="5">
        <v>108</v>
      </c>
      <c r="K116" s="42" t="str">
        <f t="shared" si="6"/>
        <v>l</v>
      </c>
      <c r="M116" s="28" t="str">
        <f t="shared" si="7"/>
        <v>l</v>
      </c>
      <c r="N116" s="29" t="str">
        <f t="shared" si="8"/>
        <v>l</v>
      </c>
      <c r="O116" s="30" t="str">
        <f t="shared" si="9"/>
        <v>l</v>
      </c>
      <c r="P116" s="31" t="str">
        <f t="shared" si="10"/>
        <v>l</v>
      </c>
      <c r="Q116" s="32" t="str">
        <f t="shared" si="11"/>
        <v>l</v>
      </c>
    </row>
    <row r="117" spans="10:17" ht="15.75" thickBot="1" x14ac:dyDescent="0.3">
      <c r="J117" s="39">
        <v>109</v>
      </c>
      <c r="K117" s="43" t="str">
        <f t="shared" si="6"/>
        <v>m</v>
      </c>
      <c r="L117" s="40"/>
      <c r="M117" s="34" t="str">
        <f t="shared" si="7"/>
        <v>m</v>
      </c>
      <c r="N117" s="35" t="str">
        <f t="shared" si="8"/>
        <v>m</v>
      </c>
      <c r="O117" s="36" t="str">
        <f t="shared" si="9"/>
        <v>m</v>
      </c>
      <c r="P117" s="37" t="str">
        <f t="shared" si="10"/>
        <v>m</v>
      </c>
      <c r="Q117" s="38" t="str">
        <f t="shared" si="11"/>
        <v>m</v>
      </c>
    </row>
    <row r="118" spans="10:17" x14ac:dyDescent="0.25">
      <c r="J118" s="5">
        <v>110</v>
      </c>
      <c r="K118" s="42" t="str">
        <f t="shared" si="6"/>
        <v>n</v>
      </c>
      <c r="L118" s="1">
        <v>110</v>
      </c>
      <c r="M118" s="28" t="str">
        <f t="shared" si="7"/>
        <v>n</v>
      </c>
      <c r="N118" s="29" t="str">
        <f t="shared" si="8"/>
        <v>n</v>
      </c>
      <c r="O118" s="30" t="str">
        <f t="shared" si="9"/>
        <v>n</v>
      </c>
      <c r="P118" s="31" t="str">
        <f t="shared" si="10"/>
        <v>n</v>
      </c>
      <c r="Q118" s="32" t="str">
        <f t="shared" si="11"/>
        <v>n</v>
      </c>
    </row>
    <row r="119" spans="10:17" x14ac:dyDescent="0.25">
      <c r="J119" s="5">
        <v>111</v>
      </c>
      <c r="K119" s="42" t="str">
        <f t="shared" si="6"/>
        <v>o</v>
      </c>
      <c r="M119" s="28" t="str">
        <f t="shared" si="7"/>
        <v>o</v>
      </c>
      <c r="N119" s="29" t="str">
        <f t="shared" si="8"/>
        <v>o</v>
      </c>
      <c r="O119" s="30" t="str">
        <f t="shared" si="9"/>
        <v>o</v>
      </c>
      <c r="P119" s="31" t="str">
        <f t="shared" si="10"/>
        <v>o</v>
      </c>
      <c r="Q119" s="32" t="str">
        <f t="shared" si="11"/>
        <v>o</v>
      </c>
    </row>
    <row r="120" spans="10:17" x14ac:dyDescent="0.25">
      <c r="J120" s="5">
        <v>112</v>
      </c>
      <c r="K120" s="42" t="str">
        <f t="shared" si="6"/>
        <v>p</v>
      </c>
      <c r="M120" s="28" t="str">
        <f t="shared" si="7"/>
        <v>p</v>
      </c>
      <c r="N120" s="29" t="str">
        <f t="shared" si="8"/>
        <v>p</v>
      </c>
      <c r="O120" s="30" t="str">
        <f t="shared" si="9"/>
        <v>p</v>
      </c>
      <c r="P120" s="31" t="str">
        <f t="shared" si="10"/>
        <v>p</v>
      </c>
      <c r="Q120" s="32" t="str">
        <f t="shared" si="11"/>
        <v>p</v>
      </c>
    </row>
    <row r="121" spans="10:17" x14ac:dyDescent="0.25">
      <c r="J121" s="5">
        <v>113</v>
      </c>
      <c r="K121" s="42" t="str">
        <f t="shared" si="6"/>
        <v>q</v>
      </c>
      <c r="M121" s="28" t="str">
        <f t="shared" si="7"/>
        <v>q</v>
      </c>
      <c r="N121" s="29" t="str">
        <f t="shared" si="8"/>
        <v>q</v>
      </c>
      <c r="O121" s="30" t="str">
        <f t="shared" si="9"/>
        <v>q</v>
      </c>
      <c r="P121" s="31" t="str">
        <f t="shared" si="10"/>
        <v>q</v>
      </c>
      <c r="Q121" s="32" t="str">
        <f t="shared" si="11"/>
        <v>q</v>
      </c>
    </row>
    <row r="122" spans="10:17" x14ac:dyDescent="0.25">
      <c r="J122" s="5">
        <v>114</v>
      </c>
      <c r="K122" s="42" t="str">
        <f t="shared" si="6"/>
        <v>r</v>
      </c>
      <c r="M122" s="28" t="str">
        <f t="shared" si="7"/>
        <v>r</v>
      </c>
      <c r="N122" s="29" t="str">
        <f t="shared" si="8"/>
        <v>r</v>
      </c>
      <c r="O122" s="30" t="str">
        <f t="shared" si="9"/>
        <v>r</v>
      </c>
      <c r="P122" s="31" t="str">
        <f t="shared" si="10"/>
        <v>r</v>
      </c>
      <c r="Q122" s="32" t="str">
        <f t="shared" si="11"/>
        <v>r</v>
      </c>
    </row>
    <row r="123" spans="10:17" x14ac:dyDescent="0.25">
      <c r="J123" s="5">
        <v>115</v>
      </c>
      <c r="K123" s="42" t="str">
        <f t="shared" si="6"/>
        <v>s</v>
      </c>
      <c r="M123" s="28" t="str">
        <f t="shared" si="7"/>
        <v>s</v>
      </c>
      <c r="N123" s="29" t="str">
        <f t="shared" si="8"/>
        <v>s</v>
      </c>
      <c r="O123" s="30" t="str">
        <f t="shared" si="9"/>
        <v>s</v>
      </c>
      <c r="P123" s="31" t="str">
        <f t="shared" si="10"/>
        <v>s</v>
      </c>
      <c r="Q123" s="32" t="str">
        <f t="shared" si="11"/>
        <v>s</v>
      </c>
    </row>
    <row r="124" spans="10:17" x14ac:dyDescent="0.25">
      <c r="J124" s="5">
        <v>116</v>
      </c>
      <c r="K124" s="42" t="str">
        <f t="shared" si="6"/>
        <v>t</v>
      </c>
      <c r="M124" s="28" t="str">
        <f t="shared" si="7"/>
        <v>t</v>
      </c>
      <c r="N124" s="29" t="str">
        <f t="shared" si="8"/>
        <v>t</v>
      </c>
      <c r="O124" s="30" t="str">
        <f t="shared" si="9"/>
        <v>t</v>
      </c>
      <c r="P124" s="31" t="str">
        <f t="shared" si="10"/>
        <v>t</v>
      </c>
      <c r="Q124" s="32" t="str">
        <f t="shared" si="11"/>
        <v>t</v>
      </c>
    </row>
    <row r="125" spans="10:17" x14ac:dyDescent="0.25">
      <c r="J125" s="5">
        <v>117</v>
      </c>
      <c r="K125" s="42" t="str">
        <f t="shared" si="6"/>
        <v>u</v>
      </c>
      <c r="M125" s="28" t="str">
        <f t="shared" si="7"/>
        <v>u</v>
      </c>
      <c r="N125" s="29" t="str">
        <f t="shared" si="8"/>
        <v>u</v>
      </c>
      <c r="O125" s="30" t="str">
        <f t="shared" si="9"/>
        <v>u</v>
      </c>
      <c r="P125" s="31" t="str">
        <f t="shared" si="10"/>
        <v>u</v>
      </c>
      <c r="Q125" s="32" t="str">
        <f t="shared" si="11"/>
        <v>u</v>
      </c>
    </row>
    <row r="126" spans="10:17" x14ac:dyDescent="0.25">
      <c r="J126" s="5">
        <v>118</v>
      </c>
      <c r="K126" s="42" t="str">
        <f t="shared" si="6"/>
        <v>v</v>
      </c>
      <c r="M126" s="28" t="str">
        <f t="shared" si="7"/>
        <v>v</v>
      </c>
      <c r="N126" s="29" t="str">
        <f t="shared" si="8"/>
        <v>v</v>
      </c>
      <c r="O126" s="30" t="str">
        <f t="shared" si="9"/>
        <v>v</v>
      </c>
      <c r="P126" s="31" t="str">
        <f t="shared" si="10"/>
        <v>v</v>
      </c>
      <c r="Q126" s="32" t="str">
        <f t="shared" si="11"/>
        <v>v</v>
      </c>
    </row>
    <row r="127" spans="10:17" ht="15.75" thickBot="1" x14ac:dyDescent="0.3">
      <c r="J127" s="39">
        <v>119</v>
      </c>
      <c r="K127" s="43" t="str">
        <f t="shared" si="6"/>
        <v>w</v>
      </c>
      <c r="L127" s="40"/>
      <c r="M127" s="34" t="str">
        <f t="shared" si="7"/>
        <v>w</v>
      </c>
      <c r="N127" s="35" t="str">
        <f t="shared" si="8"/>
        <v>w</v>
      </c>
      <c r="O127" s="36" t="str">
        <f t="shared" si="9"/>
        <v>w</v>
      </c>
      <c r="P127" s="37" t="str">
        <f t="shared" si="10"/>
        <v>w</v>
      </c>
      <c r="Q127" s="38" t="str">
        <f t="shared" si="11"/>
        <v>w</v>
      </c>
    </row>
    <row r="128" spans="10:17" x14ac:dyDescent="0.25">
      <c r="J128" s="5">
        <v>120</v>
      </c>
      <c r="K128" s="42" t="str">
        <f t="shared" si="6"/>
        <v>x</v>
      </c>
      <c r="L128" s="1">
        <v>120</v>
      </c>
      <c r="M128" s="28" t="str">
        <f t="shared" si="7"/>
        <v>x</v>
      </c>
      <c r="N128" s="29" t="str">
        <f t="shared" si="8"/>
        <v>x</v>
      </c>
      <c r="O128" s="30" t="str">
        <f t="shared" si="9"/>
        <v>x</v>
      </c>
      <c r="P128" s="31" t="str">
        <f t="shared" si="10"/>
        <v>x</v>
      </c>
      <c r="Q128" s="32" t="str">
        <f t="shared" si="11"/>
        <v>x</v>
      </c>
    </row>
    <row r="129" spans="10:17" x14ac:dyDescent="0.25">
      <c r="J129" s="5">
        <v>121</v>
      </c>
      <c r="K129" s="42" t="str">
        <f t="shared" si="6"/>
        <v>y</v>
      </c>
      <c r="M129" s="28" t="str">
        <f t="shared" si="7"/>
        <v>y</v>
      </c>
      <c r="N129" s="29" t="str">
        <f t="shared" si="8"/>
        <v>y</v>
      </c>
      <c r="O129" s="30" t="str">
        <f t="shared" si="9"/>
        <v>y</v>
      </c>
      <c r="P129" s="31" t="str">
        <f t="shared" si="10"/>
        <v>y</v>
      </c>
      <c r="Q129" s="32" t="str">
        <f t="shared" si="11"/>
        <v>y</v>
      </c>
    </row>
    <row r="130" spans="10:17" x14ac:dyDescent="0.25">
      <c r="J130" s="5">
        <v>122</v>
      </c>
      <c r="K130" s="45" t="str">
        <f t="shared" si="6"/>
        <v>z</v>
      </c>
      <c r="M130" s="28" t="str">
        <f t="shared" si="7"/>
        <v>z</v>
      </c>
      <c r="N130" s="29" t="str">
        <f t="shared" si="8"/>
        <v>z</v>
      </c>
      <c r="O130" s="30" t="str">
        <f t="shared" si="9"/>
        <v>z</v>
      </c>
      <c r="P130" s="31" t="str">
        <f t="shared" si="10"/>
        <v>z</v>
      </c>
      <c r="Q130" s="32" t="str">
        <f t="shared" si="11"/>
        <v>z</v>
      </c>
    </row>
    <row r="131" spans="10:17" x14ac:dyDescent="0.25">
      <c r="J131" s="5">
        <v>123</v>
      </c>
      <c r="K131" s="7" t="str">
        <f t="shared" si="6"/>
        <v>{</v>
      </c>
      <c r="M131" s="28" t="str">
        <f t="shared" si="7"/>
        <v>{</v>
      </c>
      <c r="N131" s="29" t="str">
        <f t="shared" si="8"/>
        <v>{</v>
      </c>
      <c r="O131" s="30" t="str">
        <f t="shared" si="9"/>
        <v>{</v>
      </c>
      <c r="P131" s="31" t="str">
        <f t="shared" si="10"/>
        <v>{</v>
      </c>
      <c r="Q131" s="32" t="str">
        <f t="shared" si="11"/>
        <v>{</v>
      </c>
    </row>
    <row r="132" spans="10:17" x14ac:dyDescent="0.25">
      <c r="J132" s="5">
        <v>124</v>
      </c>
      <c r="K132" s="7" t="str">
        <f t="shared" si="6"/>
        <v>|</v>
      </c>
      <c r="M132" s="28" t="str">
        <f t="shared" si="7"/>
        <v>|</v>
      </c>
      <c r="N132" s="29" t="str">
        <f t="shared" si="8"/>
        <v>|</v>
      </c>
      <c r="O132" s="30" t="str">
        <f t="shared" si="9"/>
        <v>|</v>
      </c>
      <c r="P132" s="31" t="str">
        <f t="shared" si="10"/>
        <v>|</v>
      </c>
      <c r="Q132" s="32" t="str">
        <f t="shared" si="11"/>
        <v>|</v>
      </c>
    </row>
    <row r="133" spans="10:17" x14ac:dyDescent="0.25">
      <c r="J133" s="5">
        <v>125</v>
      </c>
      <c r="K133" s="7" t="str">
        <f t="shared" si="6"/>
        <v>}</v>
      </c>
      <c r="M133" s="28" t="str">
        <f t="shared" si="7"/>
        <v>}</v>
      </c>
      <c r="N133" s="29" t="str">
        <f t="shared" si="8"/>
        <v>}</v>
      </c>
      <c r="O133" s="30" t="str">
        <f t="shared" si="9"/>
        <v>}</v>
      </c>
      <c r="P133" s="31" t="str">
        <f t="shared" si="10"/>
        <v>}</v>
      </c>
      <c r="Q133" s="32" t="str">
        <f t="shared" si="11"/>
        <v>}</v>
      </c>
    </row>
    <row r="134" spans="10:17" x14ac:dyDescent="0.25">
      <c r="J134" s="5">
        <v>126</v>
      </c>
      <c r="K134" s="7" t="str">
        <f t="shared" si="6"/>
        <v>~</v>
      </c>
      <c r="M134" s="28" t="str">
        <f t="shared" si="7"/>
        <v>~</v>
      </c>
      <c r="N134" s="29" t="str">
        <f t="shared" si="8"/>
        <v>~</v>
      </c>
      <c r="O134" s="30" t="str">
        <f t="shared" si="9"/>
        <v>~</v>
      </c>
      <c r="P134" s="31" t="str">
        <f t="shared" si="10"/>
        <v>~</v>
      </c>
      <c r="Q134" s="32" t="str">
        <f t="shared" si="11"/>
        <v>~</v>
      </c>
    </row>
    <row r="135" spans="10:17" x14ac:dyDescent="0.25">
      <c r="J135" s="5">
        <v>127</v>
      </c>
      <c r="K135" s="7" t="str">
        <f t="shared" si="6"/>
        <v></v>
      </c>
      <c r="M135" s="28" t="str">
        <f t="shared" si="7"/>
        <v></v>
      </c>
      <c r="N135" s="29" t="str">
        <f t="shared" si="8"/>
        <v></v>
      </c>
      <c r="O135" s="30" t="str">
        <f t="shared" si="9"/>
        <v></v>
      </c>
      <c r="P135" s="31" t="str">
        <f t="shared" si="10"/>
        <v></v>
      </c>
      <c r="Q135" s="32" t="str">
        <f t="shared" si="11"/>
        <v></v>
      </c>
    </row>
    <row r="136" spans="10:17" x14ac:dyDescent="0.25">
      <c r="J136" s="5">
        <v>128</v>
      </c>
      <c r="K136" s="7" t="str">
        <f t="shared" si="6"/>
        <v>€</v>
      </c>
      <c r="M136" s="28" t="str">
        <f t="shared" si="7"/>
        <v>€</v>
      </c>
      <c r="N136" s="29" t="str">
        <f t="shared" si="8"/>
        <v>€</v>
      </c>
      <c r="O136" s="30" t="str">
        <f t="shared" si="9"/>
        <v>€</v>
      </c>
      <c r="P136" s="31" t="str">
        <f t="shared" si="10"/>
        <v>€</v>
      </c>
      <c r="Q136" s="32" t="str">
        <f t="shared" si="11"/>
        <v>€</v>
      </c>
    </row>
    <row r="137" spans="10:17" ht="15.75" thickBot="1" x14ac:dyDescent="0.3">
      <c r="J137" s="39">
        <v>129</v>
      </c>
      <c r="K137" s="33" t="str">
        <f t="shared" si="6"/>
        <v></v>
      </c>
      <c r="L137" s="40"/>
      <c r="M137" s="34" t="str">
        <f t="shared" si="7"/>
        <v></v>
      </c>
      <c r="N137" s="35" t="str">
        <f t="shared" si="8"/>
        <v></v>
      </c>
      <c r="O137" s="36" t="str">
        <f t="shared" si="9"/>
        <v></v>
      </c>
      <c r="P137" s="37" t="str">
        <f t="shared" si="10"/>
        <v></v>
      </c>
      <c r="Q137" s="38" t="str">
        <f t="shared" si="11"/>
        <v></v>
      </c>
    </row>
    <row r="138" spans="10:17" x14ac:dyDescent="0.25">
      <c r="J138" s="5">
        <v>130</v>
      </c>
      <c r="K138" s="7" t="str">
        <f t="shared" ref="K138:K201" si="12">CHAR(J138)</f>
        <v>‚</v>
      </c>
      <c r="L138" s="1">
        <v>130</v>
      </c>
      <c r="M138" s="28" t="str">
        <f t="shared" ref="M138:M201" si="13">CHAR(J138)</f>
        <v>‚</v>
      </c>
      <c r="N138" s="29" t="str">
        <f t="shared" ref="N138:N201" si="14">CHAR(J138)</f>
        <v>‚</v>
      </c>
      <c r="O138" s="30" t="str">
        <f t="shared" ref="O138:O201" si="15">CHAR(J138)</f>
        <v>‚</v>
      </c>
      <c r="P138" s="31" t="str">
        <f t="shared" ref="P138:P201" si="16">CHAR(J138)</f>
        <v>‚</v>
      </c>
      <c r="Q138" s="32" t="str">
        <f t="shared" ref="Q138:Q201" si="17">CHAR(J138)</f>
        <v>‚</v>
      </c>
    </row>
    <row r="139" spans="10:17" x14ac:dyDescent="0.25">
      <c r="J139" s="5">
        <v>131</v>
      </c>
      <c r="K139" s="7" t="str">
        <f t="shared" si="12"/>
        <v>ƒ</v>
      </c>
      <c r="M139" s="28" t="str">
        <f t="shared" si="13"/>
        <v>ƒ</v>
      </c>
      <c r="N139" s="29" t="str">
        <f t="shared" si="14"/>
        <v>ƒ</v>
      </c>
      <c r="O139" s="30" t="str">
        <f t="shared" si="15"/>
        <v>ƒ</v>
      </c>
      <c r="P139" s="31" t="str">
        <f t="shared" si="16"/>
        <v>ƒ</v>
      </c>
      <c r="Q139" s="32" t="str">
        <f t="shared" si="17"/>
        <v>ƒ</v>
      </c>
    </row>
    <row r="140" spans="10:17" x14ac:dyDescent="0.25">
      <c r="J140" s="5">
        <v>132</v>
      </c>
      <c r="K140" s="7" t="str">
        <f t="shared" si="12"/>
        <v>„</v>
      </c>
      <c r="M140" s="28" t="str">
        <f t="shared" si="13"/>
        <v>„</v>
      </c>
      <c r="N140" s="29" t="str">
        <f t="shared" si="14"/>
        <v>„</v>
      </c>
      <c r="O140" s="30" t="str">
        <f t="shared" si="15"/>
        <v>„</v>
      </c>
      <c r="P140" s="31" t="str">
        <f t="shared" si="16"/>
        <v>„</v>
      </c>
      <c r="Q140" s="32" t="str">
        <f t="shared" si="17"/>
        <v>„</v>
      </c>
    </row>
    <row r="141" spans="10:17" x14ac:dyDescent="0.25">
      <c r="J141" s="5">
        <v>133</v>
      </c>
      <c r="K141" s="7" t="str">
        <f t="shared" si="12"/>
        <v>…</v>
      </c>
      <c r="M141" s="28" t="str">
        <f t="shared" si="13"/>
        <v>…</v>
      </c>
      <c r="N141" s="29" t="str">
        <f t="shared" si="14"/>
        <v>…</v>
      </c>
      <c r="O141" s="30" t="str">
        <f t="shared" si="15"/>
        <v>…</v>
      </c>
      <c r="P141" s="31" t="str">
        <f t="shared" si="16"/>
        <v>…</v>
      </c>
      <c r="Q141" s="32" t="str">
        <f t="shared" si="17"/>
        <v>…</v>
      </c>
    </row>
    <row r="142" spans="10:17" x14ac:dyDescent="0.25">
      <c r="J142" s="5">
        <v>134</v>
      </c>
      <c r="K142" s="7" t="str">
        <f t="shared" si="12"/>
        <v>†</v>
      </c>
      <c r="M142" s="28" t="str">
        <f t="shared" si="13"/>
        <v>†</v>
      </c>
      <c r="N142" s="29" t="str">
        <f t="shared" si="14"/>
        <v>†</v>
      </c>
      <c r="O142" s="30" t="str">
        <f t="shared" si="15"/>
        <v>†</v>
      </c>
      <c r="P142" s="31" t="str">
        <f t="shared" si="16"/>
        <v>†</v>
      </c>
      <c r="Q142" s="32" t="str">
        <f t="shared" si="17"/>
        <v>†</v>
      </c>
    </row>
    <row r="143" spans="10:17" x14ac:dyDescent="0.25">
      <c r="J143" s="5">
        <v>135</v>
      </c>
      <c r="K143" s="7" t="str">
        <f t="shared" si="12"/>
        <v>‡</v>
      </c>
      <c r="M143" s="28" t="str">
        <f t="shared" si="13"/>
        <v>‡</v>
      </c>
      <c r="N143" s="29" t="str">
        <f t="shared" si="14"/>
        <v>‡</v>
      </c>
      <c r="O143" s="30" t="str">
        <f t="shared" si="15"/>
        <v>‡</v>
      </c>
      <c r="P143" s="31" t="str">
        <f t="shared" si="16"/>
        <v>‡</v>
      </c>
      <c r="Q143" s="32" t="str">
        <f t="shared" si="17"/>
        <v>‡</v>
      </c>
    </row>
    <row r="144" spans="10:17" x14ac:dyDescent="0.25">
      <c r="J144" s="5">
        <v>136</v>
      </c>
      <c r="K144" s="7" t="str">
        <f t="shared" si="12"/>
        <v>ˆ</v>
      </c>
      <c r="M144" s="28" t="str">
        <f t="shared" si="13"/>
        <v>ˆ</v>
      </c>
      <c r="N144" s="29" t="str">
        <f t="shared" si="14"/>
        <v>ˆ</v>
      </c>
      <c r="O144" s="30" t="str">
        <f t="shared" si="15"/>
        <v>ˆ</v>
      </c>
      <c r="P144" s="31" t="str">
        <f t="shared" si="16"/>
        <v>ˆ</v>
      </c>
      <c r="Q144" s="32" t="str">
        <f t="shared" si="17"/>
        <v>ˆ</v>
      </c>
    </row>
    <row r="145" spans="10:17" x14ac:dyDescent="0.25">
      <c r="J145" s="5">
        <v>137</v>
      </c>
      <c r="K145" s="7" t="str">
        <f t="shared" si="12"/>
        <v>‰</v>
      </c>
      <c r="M145" s="28" t="str">
        <f t="shared" si="13"/>
        <v>‰</v>
      </c>
      <c r="N145" s="29" t="str">
        <f t="shared" si="14"/>
        <v>‰</v>
      </c>
      <c r="O145" s="30" t="str">
        <f t="shared" si="15"/>
        <v>‰</v>
      </c>
      <c r="P145" s="31" t="str">
        <f t="shared" si="16"/>
        <v>‰</v>
      </c>
      <c r="Q145" s="32" t="str">
        <f t="shared" si="17"/>
        <v>‰</v>
      </c>
    </row>
    <row r="146" spans="10:17" x14ac:dyDescent="0.25">
      <c r="J146" s="5">
        <v>138</v>
      </c>
      <c r="K146" s="7" t="str">
        <f t="shared" si="12"/>
        <v>Š</v>
      </c>
      <c r="M146" s="28" t="str">
        <f t="shared" si="13"/>
        <v>Š</v>
      </c>
      <c r="N146" s="29" t="str">
        <f t="shared" si="14"/>
        <v>Š</v>
      </c>
      <c r="O146" s="30" t="str">
        <f t="shared" si="15"/>
        <v>Š</v>
      </c>
      <c r="P146" s="31" t="str">
        <f t="shared" si="16"/>
        <v>Š</v>
      </c>
      <c r="Q146" s="32" t="str">
        <f t="shared" si="17"/>
        <v>Š</v>
      </c>
    </row>
    <row r="147" spans="10:17" ht="15.75" thickBot="1" x14ac:dyDescent="0.3">
      <c r="J147" s="39">
        <v>139</v>
      </c>
      <c r="K147" s="33" t="str">
        <f t="shared" si="12"/>
        <v>‹</v>
      </c>
      <c r="L147" s="40"/>
      <c r="M147" s="34" t="str">
        <f t="shared" si="13"/>
        <v>‹</v>
      </c>
      <c r="N147" s="35" t="str">
        <f t="shared" si="14"/>
        <v>‹</v>
      </c>
      <c r="O147" s="36" t="str">
        <f t="shared" si="15"/>
        <v>‹</v>
      </c>
      <c r="P147" s="37" t="str">
        <f t="shared" si="16"/>
        <v>‹</v>
      </c>
      <c r="Q147" s="38" t="str">
        <f t="shared" si="17"/>
        <v>‹</v>
      </c>
    </row>
    <row r="148" spans="10:17" x14ac:dyDescent="0.25">
      <c r="J148" s="5">
        <v>140</v>
      </c>
      <c r="K148" s="7" t="str">
        <f t="shared" si="12"/>
        <v>Œ</v>
      </c>
      <c r="L148" s="1">
        <v>140</v>
      </c>
      <c r="M148" s="28" t="str">
        <f t="shared" si="13"/>
        <v>Œ</v>
      </c>
      <c r="N148" s="29" t="str">
        <f t="shared" si="14"/>
        <v>Œ</v>
      </c>
      <c r="O148" s="30" t="str">
        <f t="shared" si="15"/>
        <v>Œ</v>
      </c>
      <c r="P148" s="31" t="str">
        <f t="shared" si="16"/>
        <v>Œ</v>
      </c>
      <c r="Q148" s="32" t="str">
        <f t="shared" si="17"/>
        <v>Œ</v>
      </c>
    </row>
    <row r="149" spans="10:17" x14ac:dyDescent="0.25">
      <c r="J149" s="5">
        <v>141</v>
      </c>
      <c r="K149" s="7" t="str">
        <f t="shared" si="12"/>
        <v></v>
      </c>
      <c r="M149" s="28" t="str">
        <f t="shared" si="13"/>
        <v></v>
      </c>
      <c r="N149" s="29" t="str">
        <f t="shared" si="14"/>
        <v></v>
      </c>
      <c r="O149" s="30" t="str">
        <f t="shared" si="15"/>
        <v></v>
      </c>
      <c r="P149" s="31" t="str">
        <f t="shared" si="16"/>
        <v></v>
      </c>
      <c r="Q149" s="32" t="str">
        <f t="shared" si="17"/>
        <v></v>
      </c>
    </row>
    <row r="150" spans="10:17" x14ac:dyDescent="0.25">
      <c r="J150" s="5">
        <v>142</v>
      </c>
      <c r="K150" s="7" t="str">
        <f t="shared" si="12"/>
        <v>Ž</v>
      </c>
      <c r="M150" s="28" t="str">
        <f t="shared" si="13"/>
        <v>Ž</v>
      </c>
      <c r="N150" s="29" t="str">
        <f t="shared" si="14"/>
        <v>Ž</v>
      </c>
      <c r="O150" s="30" t="str">
        <f t="shared" si="15"/>
        <v>Ž</v>
      </c>
      <c r="P150" s="31" t="str">
        <f t="shared" si="16"/>
        <v>Ž</v>
      </c>
      <c r="Q150" s="32" t="str">
        <f t="shared" si="17"/>
        <v>Ž</v>
      </c>
    </row>
    <row r="151" spans="10:17" x14ac:dyDescent="0.25">
      <c r="J151" s="5">
        <v>143</v>
      </c>
      <c r="K151" s="7" t="str">
        <f t="shared" si="12"/>
        <v></v>
      </c>
      <c r="M151" s="28" t="str">
        <f t="shared" si="13"/>
        <v></v>
      </c>
      <c r="N151" s="29" t="str">
        <f t="shared" si="14"/>
        <v></v>
      </c>
      <c r="O151" s="30" t="str">
        <f t="shared" si="15"/>
        <v></v>
      </c>
      <c r="P151" s="31" t="str">
        <f t="shared" si="16"/>
        <v></v>
      </c>
      <c r="Q151" s="32" t="str">
        <f t="shared" si="17"/>
        <v></v>
      </c>
    </row>
    <row r="152" spans="10:17" x14ac:dyDescent="0.25">
      <c r="J152" s="5">
        <v>144</v>
      </c>
      <c r="K152" s="7" t="str">
        <f t="shared" si="12"/>
        <v></v>
      </c>
      <c r="M152" s="28" t="str">
        <f t="shared" si="13"/>
        <v></v>
      </c>
      <c r="N152" s="29" t="str">
        <f t="shared" si="14"/>
        <v></v>
      </c>
      <c r="O152" s="30" t="str">
        <f t="shared" si="15"/>
        <v></v>
      </c>
      <c r="P152" s="31" t="str">
        <f t="shared" si="16"/>
        <v></v>
      </c>
      <c r="Q152" s="32" t="str">
        <f t="shared" si="17"/>
        <v></v>
      </c>
    </row>
    <row r="153" spans="10:17" x14ac:dyDescent="0.25">
      <c r="J153" s="5">
        <v>145</v>
      </c>
      <c r="K153" s="7" t="str">
        <f t="shared" si="12"/>
        <v>‘</v>
      </c>
      <c r="M153" s="28" t="str">
        <f t="shared" si="13"/>
        <v>‘</v>
      </c>
      <c r="N153" s="29" t="str">
        <f t="shared" si="14"/>
        <v>‘</v>
      </c>
      <c r="O153" s="30" t="str">
        <f t="shared" si="15"/>
        <v>‘</v>
      </c>
      <c r="P153" s="31" t="str">
        <f t="shared" si="16"/>
        <v>‘</v>
      </c>
      <c r="Q153" s="32" t="str">
        <f t="shared" si="17"/>
        <v>‘</v>
      </c>
    </row>
    <row r="154" spans="10:17" x14ac:dyDescent="0.25">
      <c r="J154" s="5">
        <v>146</v>
      </c>
      <c r="K154" s="7" t="str">
        <f t="shared" si="12"/>
        <v>’</v>
      </c>
      <c r="M154" s="28" t="str">
        <f t="shared" si="13"/>
        <v>’</v>
      </c>
      <c r="N154" s="29" t="str">
        <f t="shared" si="14"/>
        <v>’</v>
      </c>
      <c r="O154" s="30" t="str">
        <f t="shared" si="15"/>
        <v>’</v>
      </c>
      <c r="P154" s="31" t="str">
        <f t="shared" si="16"/>
        <v>’</v>
      </c>
      <c r="Q154" s="32" t="str">
        <f t="shared" si="17"/>
        <v>’</v>
      </c>
    </row>
    <row r="155" spans="10:17" x14ac:dyDescent="0.25">
      <c r="J155" s="5">
        <v>147</v>
      </c>
      <c r="K155" s="7" t="str">
        <f t="shared" si="12"/>
        <v>“</v>
      </c>
      <c r="M155" s="28" t="str">
        <f t="shared" si="13"/>
        <v>“</v>
      </c>
      <c r="N155" s="29" t="str">
        <f t="shared" si="14"/>
        <v>“</v>
      </c>
      <c r="O155" s="30" t="str">
        <f t="shared" si="15"/>
        <v>“</v>
      </c>
      <c r="P155" s="31" t="str">
        <f t="shared" si="16"/>
        <v>“</v>
      </c>
      <c r="Q155" s="32" t="str">
        <f t="shared" si="17"/>
        <v>“</v>
      </c>
    </row>
    <row r="156" spans="10:17" x14ac:dyDescent="0.25">
      <c r="J156" s="5">
        <v>148</v>
      </c>
      <c r="K156" s="7" t="str">
        <f t="shared" si="12"/>
        <v>”</v>
      </c>
      <c r="M156" s="28" t="str">
        <f t="shared" si="13"/>
        <v>”</v>
      </c>
      <c r="N156" s="29" t="str">
        <f t="shared" si="14"/>
        <v>”</v>
      </c>
      <c r="O156" s="30" t="str">
        <f t="shared" si="15"/>
        <v>”</v>
      </c>
      <c r="P156" s="31" t="str">
        <f t="shared" si="16"/>
        <v>”</v>
      </c>
      <c r="Q156" s="32" t="str">
        <f t="shared" si="17"/>
        <v>”</v>
      </c>
    </row>
    <row r="157" spans="10:17" ht="15.75" thickBot="1" x14ac:dyDescent="0.3">
      <c r="J157" s="39">
        <v>149</v>
      </c>
      <c r="K157" s="33" t="str">
        <f t="shared" si="12"/>
        <v>•</v>
      </c>
      <c r="L157" s="40"/>
      <c r="M157" s="34" t="str">
        <f t="shared" si="13"/>
        <v>•</v>
      </c>
      <c r="N157" s="35" t="str">
        <f t="shared" si="14"/>
        <v>•</v>
      </c>
      <c r="O157" s="36" t="str">
        <f t="shared" si="15"/>
        <v>•</v>
      </c>
      <c r="P157" s="37" t="str">
        <f t="shared" si="16"/>
        <v>•</v>
      </c>
      <c r="Q157" s="38" t="str">
        <f t="shared" si="17"/>
        <v>•</v>
      </c>
    </row>
    <row r="158" spans="10:17" x14ac:dyDescent="0.25">
      <c r="J158" s="5">
        <v>150</v>
      </c>
      <c r="K158" s="7" t="str">
        <f t="shared" si="12"/>
        <v>–</v>
      </c>
      <c r="L158" s="1">
        <v>150</v>
      </c>
      <c r="M158" s="28" t="str">
        <f t="shared" si="13"/>
        <v>–</v>
      </c>
      <c r="N158" s="29" t="str">
        <f t="shared" si="14"/>
        <v>–</v>
      </c>
      <c r="O158" s="30" t="str">
        <f t="shared" si="15"/>
        <v>–</v>
      </c>
      <c r="P158" s="31" t="str">
        <f t="shared" si="16"/>
        <v>–</v>
      </c>
      <c r="Q158" s="32" t="str">
        <f t="shared" si="17"/>
        <v>–</v>
      </c>
    </row>
    <row r="159" spans="10:17" x14ac:dyDescent="0.25">
      <c r="J159" s="5">
        <v>151</v>
      </c>
      <c r="K159" s="7" t="str">
        <f t="shared" si="12"/>
        <v>—</v>
      </c>
      <c r="M159" s="28" t="str">
        <f t="shared" si="13"/>
        <v>—</v>
      </c>
      <c r="N159" s="29" t="str">
        <f t="shared" si="14"/>
        <v>—</v>
      </c>
      <c r="O159" s="30" t="str">
        <f t="shared" si="15"/>
        <v>—</v>
      </c>
      <c r="P159" s="31" t="str">
        <f t="shared" si="16"/>
        <v>—</v>
      </c>
      <c r="Q159" s="32" t="str">
        <f t="shared" si="17"/>
        <v>—</v>
      </c>
    </row>
    <row r="160" spans="10:17" x14ac:dyDescent="0.25">
      <c r="J160" s="5">
        <v>152</v>
      </c>
      <c r="K160" s="7" t="str">
        <f t="shared" si="12"/>
        <v>˜</v>
      </c>
      <c r="M160" s="28" t="str">
        <f t="shared" si="13"/>
        <v>˜</v>
      </c>
      <c r="N160" s="29" t="str">
        <f t="shared" si="14"/>
        <v>˜</v>
      </c>
      <c r="O160" s="30" t="str">
        <f t="shared" si="15"/>
        <v>˜</v>
      </c>
      <c r="P160" s="31" t="str">
        <f t="shared" si="16"/>
        <v>˜</v>
      </c>
      <c r="Q160" s="32" t="str">
        <f t="shared" si="17"/>
        <v>˜</v>
      </c>
    </row>
    <row r="161" spans="10:17" x14ac:dyDescent="0.25">
      <c r="J161" s="5">
        <v>153</v>
      </c>
      <c r="K161" s="7" t="str">
        <f t="shared" si="12"/>
        <v>™</v>
      </c>
      <c r="M161" s="28" t="str">
        <f t="shared" si="13"/>
        <v>™</v>
      </c>
      <c r="N161" s="29" t="str">
        <f t="shared" si="14"/>
        <v>™</v>
      </c>
      <c r="O161" s="30" t="str">
        <f t="shared" si="15"/>
        <v>™</v>
      </c>
      <c r="P161" s="31" t="str">
        <f t="shared" si="16"/>
        <v>™</v>
      </c>
      <c r="Q161" s="32" t="str">
        <f t="shared" si="17"/>
        <v>™</v>
      </c>
    </row>
    <row r="162" spans="10:17" x14ac:dyDescent="0.25">
      <c r="J162" s="5">
        <v>154</v>
      </c>
      <c r="K162" s="7" t="str">
        <f t="shared" si="12"/>
        <v>š</v>
      </c>
      <c r="M162" s="28" t="str">
        <f t="shared" si="13"/>
        <v>š</v>
      </c>
      <c r="N162" s="29" t="str">
        <f t="shared" si="14"/>
        <v>š</v>
      </c>
      <c r="O162" s="30" t="str">
        <f t="shared" si="15"/>
        <v>š</v>
      </c>
      <c r="P162" s="31" t="str">
        <f t="shared" si="16"/>
        <v>š</v>
      </c>
      <c r="Q162" s="32" t="str">
        <f t="shared" si="17"/>
        <v>š</v>
      </c>
    </row>
    <row r="163" spans="10:17" x14ac:dyDescent="0.25">
      <c r="J163" s="5">
        <v>155</v>
      </c>
      <c r="K163" s="7" t="str">
        <f t="shared" si="12"/>
        <v>›</v>
      </c>
      <c r="M163" s="28" t="str">
        <f t="shared" si="13"/>
        <v>›</v>
      </c>
      <c r="N163" s="29" t="str">
        <f t="shared" si="14"/>
        <v>›</v>
      </c>
      <c r="O163" s="30" t="str">
        <f t="shared" si="15"/>
        <v>›</v>
      </c>
      <c r="P163" s="31" t="str">
        <f t="shared" si="16"/>
        <v>›</v>
      </c>
      <c r="Q163" s="32" t="str">
        <f t="shared" si="17"/>
        <v>›</v>
      </c>
    </row>
    <row r="164" spans="10:17" x14ac:dyDescent="0.25">
      <c r="J164" s="5">
        <v>156</v>
      </c>
      <c r="K164" s="7" t="str">
        <f t="shared" si="12"/>
        <v>œ</v>
      </c>
      <c r="M164" s="28" t="str">
        <f t="shared" si="13"/>
        <v>œ</v>
      </c>
      <c r="N164" s="29" t="str">
        <f t="shared" si="14"/>
        <v>œ</v>
      </c>
      <c r="O164" s="30" t="str">
        <f t="shared" si="15"/>
        <v>œ</v>
      </c>
      <c r="P164" s="31" t="str">
        <f t="shared" si="16"/>
        <v>œ</v>
      </c>
      <c r="Q164" s="32" t="str">
        <f t="shared" si="17"/>
        <v>œ</v>
      </c>
    </row>
    <row r="165" spans="10:17" x14ac:dyDescent="0.25">
      <c r="J165" s="5">
        <v>157</v>
      </c>
      <c r="K165" s="7" t="str">
        <f t="shared" si="12"/>
        <v></v>
      </c>
      <c r="M165" s="28" t="str">
        <f t="shared" si="13"/>
        <v></v>
      </c>
      <c r="N165" s="29" t="str">
        <f t="shared" si="14"/>
        <v></v>
      </c>
      <c r="O165" s="30" t="str">
        <f t="shared" si="15"/>
        <v></v>
      </c>
      <c r="P165" s="31" t="str">
        <f t="shared" si="16"/>
        <v></v>
      </c>
      <c r="Q165" s="32" t="str">
        <f t="shared" si="17"/>
        <v></v>
      </c>
    </row>
    <row r="166" spans="10:17" x14ac:dyDescent="0.25">
      <c r="J166" s="5">
        <v>158</v>
      </c>
      <c r="K166" s="7" t="str">
        <f t="shared" si="12"/>
        <v>ž</v>
      </c>
      <c r="M166" s="28" t="str">
        <f t="shared" si="13"/>
        <v>ž</v>
      </c>
      <c r="N166" s="29" t="str">
        <f t="shared" si="14"/>
        <v>ž</v>
      </c>
      <c r="O166" s="30" t="str">
        <f t="shared" si="15"/>
        <v>ž</v>
      </c>
      <c r="P166" s="31" t="str">
        <f t="shared" si="16"/>
        <v>ž</v>
      </c>
      <c r="Q166" s="32" t="str">
        <f t="shared" si="17"/>
        <v>ž</v>
      </c>
    </row>
    <row r="167" spans="10:17" ht="15.75" thickBot="1" x14ac:dyDescent="0.3">
      <c r="J167" s="39">
        <v>159</v>
      </c>
      <c r="K167" s="33" t="str">
        <f t="shared" si="12"/>
        <v>Ÿ</v>
      </c>
      <c r="L167" s="40"/>
      <c r="M167" s="28" t="str">
        <f t="shared" si="13"/>
        <v>Ÿ</v>
      </c>
      <c r="N167" s="29" t="str">
        <f t="shared" si="14"/>
        <v>Ÿ</v>
      </c>
      <c r="O167" s="30" t="str">
        <f t="shared" si="15"/>
        <v>Ÿ</v>
      </c>
      <c r="P167" s="31" t="str">
        <f t="shared" si="16"/>
        <v>Ÿ</v>
      </c>
      <c r="Q167" s="32" t="str">
        <f t="shared" si="17"/>
        <v>Ÿ</v>
      </c>
    </row>
    <row r="168" spans="10:17" x14ac:dyDescent="0.25">
      <c r="J168" s="5">
        <v>160</v>
      </c>
      <c r="K168" s="7" t="str">
        <f t="shared" si="12"/>
        <v> </v>
      </c>
      <c r="L168" s="1">
        <v>160</v>
      </c>
      <c r="M168" s="28" t="str">
        <f t="shared" si="13"/>
        <v> </v>
      </c>
      <c r="N168" s="29" t="str">
        <f t="shared" si="14"/>
        <v> </v>
      </c>
      <c r="O168" s="30" t="str">
        <f t="shared" si="15"/>
        <v> </v>
      </c>
      <c r="P168" s="31" t="str">
        <f t="shared" si="16"/>
        <v> </v>
      </c>
      <c r="Q168" s="32" t="str">
        <f t="shared" si="17"/>
        <v> </v>
      </c>
    </row>
    <row r="169" spans="10:17" x14ac:dyDescent="0.25">
      <c r="J169" s="5">
        <v>161</v>
      </c>
      <c r="K169" s="7" t="str">
        <f t="shared" si="12"/>
        <v>¡</v>
      </c>
      <c r="M169" s="28" t="str">
        <f t="shared" si="13"/>
        <v>¡</v>
      </c>
      <c r="N169" s="29" t="str">
        <f t="shared" si="14"/>
        <v>¡</v>
      </c>
      <c r="O169" s="30" t="str">
        <f t="shared" si="15"/>
        <v>¡</v>
      </c>
      <c r="P169" s="31" t="str">
        <f t="shared" si="16"/>
        <v>¡</v>
      </c>
      <c r="Q169" s="32" t="str">
        <f t="shared" si="17"/>
        <v>¡</v>
      </c>
    </row>
    <row r="170" spans="10:17" x14ac:dyDescent="0.25">
      <c r="J170" s="5">
        <v>162</v>
      </c>
      <c r="K170" s="7" t="str">
        <f t="shared" si="12"/>
        <v>¢</v>
      </c>
      <c r="M170" s="28" t="str">
        <f t="shared" si="13"/>
        <v>¢</v>
      </c>
      <c r="N170" s="29" t="str">
        <f t="shared" si="14"/>
        <v>¢</v>
      </c>
      <c r="O170" s="30" t="str">
        <f t="shared" si="15"/>
        <v>¢</v>
      </c>
      <c r="P170" s="31" t="str">
        <f t="shared" si="16"/>
        <v>¢</v>
      </c>
      <c r="Q170" s="32" t="str">
        <f t="shared" si="17"/>
        <v>¢</v>
      </c>
    </row>
    <row r="171" spans="10:17" x14ac:dyDescent="0.25">
      <c r="J171" s="5">
        <v>163</v>
      </c>
      <c r="K171" s="7" t="str">
        <f t="shared" si="12"/>
        <v>£</v>
      </c>
      <c r="M171" s="28" t="str">
        <f t="shared" si="13"/>
        <v>£</v>
      </c>
      <c r="N171" s="29" t="str">
        <f t="shared" si="14"/>
        <v>£</v>
      </c>
      <c r="O171" s="30" t="str">
        <f t="shared" si="15"/>
        <v>£</v>
      </c>
      <c r="P171" s="31" t="str">
        <f t="shared" si="16"/>
        <v>£</v>
      </c>
      <c r="Q171" s="32" t="str">
        <f t="shared" si="17"/>
        <v>£</v>
      </c>
    </row>
    <row r="172" spans="10:17" x14ac:dyDescent="0.25">
      <c r="J172" s="5">
        <v>164</v>
      </c>
      <c r="K172" s="7" t="str">
        <f t="shared" si="12"/>
        <v>¤</v>
      </c>
      <c r="M172" s="28" t="str">
        <f t="shared" si="13"/>
        <v>¤</v>
      </c>
      <c r="N172" s="29" t="str">
        <f t="shared" si="14"/>
        <v>¤</v>
      </c>
      <c r="O172" s="30" t="str">
        <f t="shared" si="15"/>
        <v>¤</v>
      </c>
      <c r="P172" s="31" t="str">
        <f t="shared" si="16"/>
        <v>¤</v>
      </c>
      <c r="Q172" s="32" t="str">
        <f t="shared" si="17"/>
        <v>¤</v>
      </c>
    </row>
    <row r="173" spans="10:17" x14ac:dyDescent="0.25">
      <c r="J173" s="5">
        <v>165</v>
      </c>
      <c r="K173" s="7" t="str">
        <f t="shared" si="12"/>
        <v>¥</v>
      </c>
      <c r="M173" s="28" t="str">
        <f t="shared" si="13"/>
        <v>¥</v>
      </c>
      <c r="N173" s="29" t="str">
        <f t="shared" si="14"/>
        <v>¥</v>
      </c>
      <c r="O173" s="30" t="str">
        <f t="shared" si="15"/>
        <v>¥</v>
      </c>
      <c r="P173" s="31" t="str">
        <f t="shared" si="16"/>
        <v>¥</v>
      </c>
      <c r="Q173" s="32" t="str">
        <f t="shared" si="17"/>
        <v>¥</v>
      </c>
    </row>
    <row r="174" spans="10:17" x14ac:dyDescent="0.25">
      <c r="J174" s="5">
        <v>166</v>
      </c>
      <c r="K174" s="7" t="str">
        <f t="shared" si="12"/>
        <v>¦</v>
      </c>
      <c r="M174" s="28" t="str">
        <f t="shared" si="13"/>
        <v>¦</v>
      </c>
      <c r="N174" s="29" t="str">
        <f t="shared" si="14"/>
        <v>¦</v>
      </c>
      <c r="O174" s="30" t="str">
        <f t="shared" si="15"/>
        <v>¦</v>
      </c>
      <c r="P174" s="31" t="str">
        <f t="shared" si="16"/>
        <v>¦</v>
      </c>
      <c r="Q174" s="32" t="str">
        <f t="shared" si="17"/>
        <v>¦</v>
      </c>
    </row>
    <row r="175" spans="10:17" x14ac:dyDescent="0.25">
      <c r="J175" s="5">
        <v>167</v>
      </c>
      <c r="K175" s="7" t="str">
        <f t="shared" si="12"/>
        <v>§</v>
      </c>
      <c r="M175" s="28" t="str">
        <f t="shared" si="13"/>
        <v>§</v>
      </c>
      <c r="N175" s="29" t="str">
        <f t="shared" si="14"/>
        <v>§</v>
      </c>
      <c r="O175" s="30" t="str">
        <f t="shared" si="15"/>
        <v>§</v>
      </c>
      <c r="P175" s="31" t="str">
        <f t="shared" si="16"/>
        <v>§</v>
      </c>
      <c r="Q175" s="32" t="str">
        <f t="shared" si="17"/>
        <v>§</v>
      </c>
    </row>
    <row r="176" spans="10:17" x14ac:dyDescent="0.25">
      <c r="J176" s="5">
        <v>168</v>
      </c>
      <c r="K176" s="7" t="str">
        <f t="shared" si="12"/>
        <v>¨</v>
      </c>
      <c r="M176" s="28" t="str">
        <f t="shared" si="13"/>
        <v>¨</v>
      </c>
      <c r="N176" s="29" t="str">
        <f t="shared" si="14"/>
        <v>¨</v>
      </c>
      <c r="O176" s="30" t="str">
        <f t="shared" si="15"/>
        <v>¨</v>
      </c>
      <c r="P176" s="31" t="str">
        <f t="shared" si="16"/>
        <v>¨</v>
      </c>
      <c r="Q176" s="32" t="str">
        <f t="shared" si="17"/>
        <v>¨</v>
      </c>
    </row>
    <row r="177" spans="10:17" ht="15.75" thickBot="1" x14ac:dyDescent="0.3">
      <c r="J177" s="39">
        <v>169</v>
      </c>
      <c r="K177" s="33" t="str">
        <f t="shared" si="12"/>
        <v>©</v>
      </c>
      <c r="L177" s="40"/>
      <c r="M177" s="34" t="str">
        <f t="shared" si="13"/>
        <v>©</v>
      </c>
      <c r="N177" s="35" t="str">
        <f t="shared" si="14"/>
        <v>©</v>
      </c>
      <c r="O177" s="36" t="str">
        <f t="shared" si="15"/>
        <v>©</v>
      </c>
      <c r="P177" s="37" t="str">
        <f t="shared" si="16"/>
        <v>©</v>
      </c>
      <c r="Q177" s="38" t="str">
        <f t="shared" si="17"/>
        <v>©</v>
      </c>
    </row>
    <row r="178" spans="10:17" x14ac:dyDescent="0.25">
      <c r="J178" s="5">
        <v>170</v>
      </c>
      <c r="K178" s="7" t="str">
        <f t="shared" si="12"/>
        <v>ª</v>
      </c>
      <c r="L178" s="1">
        <v>170</v>
      </c>
      <c r="M178" s="28" t="str">
        <f t="shared" si="13"/>
        <v>ª</v>
      </c>
      <c r="N178" s="29" t="str">
        <f t="shared" si="14"/>
        <v>ª</v>
      </c>
      <c r="O178" s="30" t="str">
        <f t="shared" si="15"/>
        <v>ª</v>
      </c>
      <c r="P178" s="31" t="str">
        <f t="shared" si="16"/>
        <v>ª</v>
      </c>
      <c r="Q178" s="32" t="str">
        <f t="shared" si="17"/>
        <v>ª</v>
      </c>
    </row>
    <row r="179" spans="10:17" x14ac:dyDescent="0.25">
      <c r="J179" s="5">
        <v>171</v>
      </c>
      <c r="K179" s="7" t="str">
        <f t="shared" si="12"/>
        <v>«</v>
      </c>
      <c r="M179" s="28" t="str">
        <f t="shared" si="13"/>
        <v>«</v>
      </c>
      <c r="N179" s="29" t="str">
        <f t="shared" si="14"/>
        <v>«</v>
      </c>
      <c r="O179" s="30" t="str">
        <f t="shared" si="15"/>
        <v>«</v>
      </c>
      <c r="P179" s="31" t="str">
        <f t="shared" si="16"/>
        <v>«</v>
      </c>
      <c r="Q179" s="32" t="str">
        <f t="shared" si="17"/>
        <v>«</v>
      </c>
    </row>
    <row r="180" spans="10:17" x14ac:dyDescent="0.25">
      <c r="J180" s="5">
        <v>172</v>
      </c>
      <c r="K180" s="7" t="str">
        <f t="shared" si="12"/>
        <v>¬</v>
      </c>
      <c r="M180" s="28" t="str">
        <f t="shared" si="13"/>
        <v>¬</v>
      </c>
      <c r="N180" s="29" t="str">
        <f t="shared" si="14"/>
        <v>¬</v>
      </c>
      <c r="O180" s="30" t="str">
        <f t="shared" si="15"/>
        <v>¬</v>
      </c>
      <c r="P180" s="31" t="str">
        <f t="shared" si="16"/>
        <v>¬</v>
      </c>
      <c r="Q180" s="32" t="str">
        <f t="shared" si="17"/>
        <v>¬</v>
      </c>
    </row>
    <row r="181" spans="10:17" x14ac:dyDescent="0.25">
      <c r="J181" s="5">
        <v>173</v>
      </c>
      <c r="K181" s="7" t="str">
        <f t="shared" si="12"/>
        <v>­</v>
      </c>
      <c r="M181" s="28" t="str">
        <f t="shared" si="13"/>
        <v>­</v>
      </c>
      <c r="N181" s="29" t="str">
        <f t="shared" si="14"/>
        <v>­</v>
      </c>
      <c r="O181" s="30" t="str">
        <f t="shared" si="15"/>
        <v>­</v>
      </c>
      <c r="P181" s="31" t="str">
        <f t="shared" si="16"/>
        <v>­</v>
      </c>
      <c r="Q181" s="32" t="str">
        <f t="shared" si="17"/>
        <v>­</v>
      </c>
    </row>
    <row r="182" spans="10:17" x14ac:dyDescent="0.25">
      <c r="J182" s="5">
        <v>174</v>
      </c>
      <c r="K182" s="7" t="str">
        <f t="shared" si="12"/>
        <v>®</v>
      </c>
      <c r="M182" s="28" t="str">
        <f t="shared" si="13"/>
        <v>®</v>
      </c>
      <c r="N182" s="29" t="str">
        <f t="shared" si="14"/>
        <v>®</v>
      </c>
      <c r="O182" s="30" t="str">
        <f t="shared" si="15"/>
        <v>®</v>
      </c>
      <c r="P182" s="31" t="str">
        <f t="shared" si="16"/>
        <v>®</v>
      </c>
      <c r="Q182" s="32" t="str">
        <f t="shared" si="17"/>
        <v>®</v>
      </c>
    </row>
    <row r="183" spans="10:17" x14ac:dyDescent="0.25">
      <c r="J183" s="5">
        <v>175</v>
      </c>
      <c r="K183" s="7" t="str">
        <f t="shared" si="12"/>
        <v>¯</v>
      </c>
      <c r="M183" s="28" t="str">
        <f t="shared" si="13"/>
        <v>¯</v>
      </c>
      <c r="N183" s="29" t="str">
        <f t="shared" si="14"/>
        <v>¯</v>
      </c>
      <c r="O183" s="30" t="str">
        <f t="shared" si="15"/>
        <v>¯</v>
      </c>
      <c r="P183" s="31" t="str">
        <f t="shared" si="16"/>
        <v>¯</v>
      </c>
      <c r="Q183" s="32" t="str">
        <f t="shared" si="17"/>
        <v>¯</v>
      </c>
    </row>
    <row r="184" spans="10:17" x14ac:dyDescent="0.25">
      <c r="J184" s="5">
        <v>176</v>
      </c>
      <c r="K184" s="7" t="str">
        <f t="shared" si="12"/>
        <v>°</v>
      </c>
      <c r="M184" s="28" t="str">
        <f t="shared" si="13"/>
        <v>°</v>
      </c>
      <c r="N184" s="29" t="str">
        <f t="shared" si="14"/>
        <v>°</v>
      </c>
      <c r="O184" s="30" t="str">
        <f t="shared" si="15"/>
        <v>°</v>
      </c>
      <c r="P184" s="31" t="str">
        <f t="shared" si="16"/>
        <v>°</v>
      </c>
      <c r="Q184" s="32" t="str">
        <f t="shared" si="17"/>
        <v>°</v>
      </c>
    </row>
    <row r="185" spans="10:17" x14ac:dyDescent="0.25">
      <c r="J185" s="5">
        <v>177</v>
      </c>
      <c r="K185" s="7" t="str">
        <f t="shared" si="12"/>
        <v>±</v>
      </c>
      <c r="M185" s="28" t="str">
        <f t="shared" si="13"/>
        <v>±</v>
      </c>
      <c r="N185" s="29" t="str">
        <f t="shared" si="14"/>
        <v>±</v>
      </c>
      <c r="O185" s="30" t="str">
        <f t="shared" si="15"/>
        <v>±</v>
      </c>
      <c r="P185" s="31" t="str">
        <f t="shared" si="16"/>
        <v>±</v>
      </c>
      <c r="Q185" s="32" t="str">
        <f t="shared" si="17"/>
        <v>±</v>
      </c>
    </row>
    <row r="186" spans="10:17" x14ac:dyDescent="0.25">
      <c r="J186" s="5">
        <v>178</v>
      </c>
      <c r="K186" s="7" t="str">
        <f t="shared" si="12"/>
        <v>²</v>
      </c>
      <c r="M186" s="28" t="str">
        <f t="shared" si="13"/>
        <v>²</v>
      </c>
      <c r="N186" s="29" t="str">
        <f t="shared" si="14"/>
        <v>²</v>
      </c>
      <c r="O186" s="30" t="str">
        <f t="shared" si="15"/>
        <v>²</v>
      </c>
      <c r="P186" s="31" t="str">
        <f t="shared" si="16"/>
        <v>²</v>
      </c>
      <c r="Q186" s="32" t="str">
        <f t="shared" si="17"/>
        <v>²</v>
      </c>
    </row>
    <row r="187" spans="10:17" ht="15.75" thickBot="1" x14ac:dyDescent="0.3">
      <c r="J187" s="39">
        <v>179</v>
      </c>
      <c r="K187" s="33" t="str">
        <f t="shared" si="12"/>
        <v>³</v>
      </c>
      <c r="L187" s="40"/>
      <c r="M187" s="34" t="str">
        <f t="shared" si="13"/>
        <v>³</v>
      </c>
      <c r="N187" s="35" t="str">
        <f t="shared" si="14"/>
        <v>³</v>
      </c>
      <c r="O187" s="36" t="str">
        <f t="shared" si="15"/>
        <v>³</v>
      </c>
      <c r="P187" s="37" t="str">
        <f t="shared" si="16"/>
        <v>³</v>
      </c>
      <c r="Q187" s="38" t="str">
        <f t="shared" si="17"/>
        <v>³</v>
      </c>
    </row>
    <row r="188" spans="10:17" x14ac:dyDescent="0.25">
      <c r="J188" s="5">
        <v>180</v>
      </c>
      <c r="K188" s="7" t="str">
        <f t="shared" si="12"/>
        <v>´</v>
      </c>
      <c r="L188" s="1">
        <v>180</v>
      </c>
      <c r="M188" s="28" t="str">
        <f t="shared" si="13"/>
        <v>´</v>
      </c>
      <c r="N188" s="29" t="str">
        <f t="shared" si="14"/>
        <v>´</v>
      </c>
      <c r="O188" s="30" t="str">
        <f t="shared" si="15"/>
        <v>´</v>
      </c>
      <c r="P188" s="31" t="str">
        <f t="shared" si="16"/>
        <v>´</v>
      </c>
      <c r="Q188" s="32" t="str">
        <f t="shared" si="17"/>
        <v>´</v>
      </c>
    </row>
    <row r="189" spans="10:17" x14ac:dyDescent="0.25">
      <c r="J189" s="5">
        <v>181</v>
      </c>
      <c r="K189" s="7" t="str">
        <f t="shared" si="12"/>
        <v>µ</v>
      </c>
      <c r="M189" s="28" t="str">
        <f t="shared" si="13"/>
        <v>µ</v>
      </c>
      <c r="N189" s="29" t="str">
        <f t="shared" si="14"/>
        <v>µ</v>
      </c>
      <c r="O189" s="30" t="str">
        <f t="shared" si="15"/>
        <v>µ</v>
      </c>
      <c r="P189" s="31" t="str">
        <f t="shared" si="16"/>
        <v>µ</v>
      </c>
      <c r="Q189" s="32" t="str">
        <f t="shared" si="17"/>
        <v>µ</v>
      </c>
    </row>
    <row r="190" spans="10:17" x14ac:dyDescent="0.25">
      <c r="J190" s="5">
        <v>182</v>
      </c>
      <c r="K190" s="7" t="str">
        <f t="shared" si="12"/>
        <v>¶</v>
      </c>
      <c r="M190" s="28" t="str">
        <f t="shared" si="13"/>
        <v>¶</v>
      </c>
      <c r="N190" s="29" t="str">
        <f t="shared" si="14"/>
        <v>¶</v>
      </c>
      <c r="O190" s="30" t="str">
        <f t="shared" si="15"/>
        <v>¶</v>
      </c>
      <c r="P190" s="31" t="str">
        <f t="shared" si="16"/>
        <v>¶</v>
      </c>
      <c r="Q190" s="32" t="str">
        <f t="shared" si="17"/>
        <v>¶</v>
      </c>
    </row>
    <row r="191" spans="10:17" x14ac:dyDescent="0.25">
      <c r="J191" s="5">
        <v>183</v>
      </c>
      <c r="K191" s="7" t="str">
        <f t="shared" si="12"/>
        <v>·</v>
      </c>
      <c r="M191" s="28" t="str">
        <f t="shared" si="13"/>
        <v>·</v>
      </c>
      <c r="N191" s="29" t="str">
        <f t="shared" si="14"/>
        <v>·</v>
      </c>
      <c r="O191" s="30" t="str">
        <f t="shared" si="15"/>
        <v>·</v>
      </c>
      <c r="P191" s="31" t="str">
        <f t="shared" si="16"/>
        <v>·</v>
      </c>
      <c r="Q191" s="32" t="str">
        <f t="shared" si="17"/>
        <v>·</v>
      </c>
    </row>
    <row r="192" spans="10:17" x14ac:dyDescent="0.25">
      <c r="J192" s="5">
        <v>184</v>
      </c>
      <c r="K192" s="7" t="str">
        <f t="shared" si="12"/>
        <v>¸</v>
      </c>
      <c r="M192" s="28" t="str">
        <f t="shared" si="13"/>
        <v>¸</v>
      </c>
      <c r="N192" s="29" t="str">
        <f t="shared" si="14"/>
        <v>¸</v>
      </c>
      <c r="O192" s="30" t="str">
        <f t="shared" si="15"/>
        <v>¸</v>
      </c>
      <c r="P192" s="31" t="str">
        <f t="shared" si="16"/>
        <v>¸</v>
      </c>
      <c r="Q192" s="32" t="str">
        <f t="shared" si="17"/>
        <v>¸</v>
      </c>
    </row>
    <row r="193" spans="10:17" x14ac:dyDescent="0.25">
      <c r="J193" s="5">
        <v>185</v>
      </c>
      <c r="K193" s="7" t="str">
        <f t="shared" si="12"/>
        <v>¹</v>
      </c>
      <c r="M193" s="28" t="str">
        <f t="shared" si="13"/>
        <v>¹</v>
      </c>
      <c r="N193" s="29" t="str">
        <f t="shared" si="14"/>
        <v>¹</v>
      </c>
      <c r="O193" s="30" t="str">
        <f t="shared" si="15"/>
        <v>¹</v>
      </c>
      <c r="P193" s="31" t="str">
        <f t="shared" si="16"/>
        <v>¹</v>
      </c>
      <c r="Q193" s="32" t="str">
        <f t="shared" si="17"/>
        <v>¹</v>
      </c>
    </row>
    <row r="194" spans="10:17" x14ac:dyDescent="0.25">
      <c r="J194" s="5">
        <v>186</v>
      </c>
      <c r="K194" s="7" t="str">
        <f t="shared" si="12"/>
        <v>º</v>
      </c>
      <c r="M194" s="28" t="str">
        <f t="shared" si="13"/>
        <v>º</v>
      </c>
      <c r="N194" s="29" t="str">
        <f t="shared" si="14"/>
        <v>º</v>
      </c>
      <c r="O194" s="30" t="str">
        <f t="shared" si="15"/>
        <v>º</v>
      </c>
      <c r="P194" s="31" t="str">
        <f t="shared" si="16"/>
        <v>º</v>
      </c>
      <c r="Q194" s="32" t="str">
        <f t="shared" si="17"/>
        <v>º</v>
      </c>
    </row>
    <row r="195" spans="10:17" x14ac:dyDescent="0.25">
      <c r="J195" s="5">
        <v>187</v>
      </c>
      <c r="K195" s="7" t="str">
        <f t="shared" si="12"/>
        <v>»</v>
      </c>
      <c r="M195" s="28" t="str">
        <f t="shared" si="13"/>
        <v>»</v>
      </c>
      <c r="N195" s="29" t="str">
        <f t="shared" si="14"/>
        <v>»</v>
      </c>
      <c r="O195" s="30" t="str">
        <f t="shared" si="15"/>
        <v>»</v>
      </c>
      <c r="P195" s="31" t="str">
        <f t="shared" si="16"/>
        <v>»</v>
      </c>
      <c r="Q195" s="32" t="str">
        <f t="shared" si="17"/>
        <v>»</v>
      </c>
    </row>
    <row r="196" spans="10:17" x14ac:dyDescent="0.25">
      <c r="J196" s="5">
        <v>188</v>
      </c>
      <c r="K196" s="7" t="str">
        <f t="shared" si="12"/>
        <v>¼</v>
      </c>
      <c r="M196" s="28" t="str">
        <f t="shared" si="13"/>
        <v>¼</v>
      </c>
      <c r="N196" s="29" t="str">
        <f t="shared" si="14"/>
        <v>¼</v>
      </c>
      <c r="O196" s="30" t="str">
        <f t="shared" si="15"/>
        <v>¼</v>
      </c>
      <c r="P196" s="31" t="str">
        <f t="shared" si="16"/>
        <v>¼</v>
      </c>
      <c r="Q196" s="32" t="str">
        <f t="shared" si="17"/>
        <v>¼</v>
      </c>
    </row>
    <row r="197" spans="10:17" ht="15.75" thickBot="1" x14ac:dyDescent="0.3">
      <c r="J197" s="39">
        <v>189</v>
      </c>
      <c r="K197" s="33" t="str">
        <f t="shared" si="12"/>
        <v>½</v>
      </c>
      <c r="L197" s="40"/>
      <c r="M197" s="34" t="str">
        <f t="shared" si="13"/>
        <v>½</v>
      </c>
      <c r="N197" s="35" t="str">
        <f t="shared" si="14"/>
        <v>½</v>
      </c>
      <c r="O197" s="36" t="str">
        <f t="shared" si="15"/>
        <v>½</v>
      </c>
      <c r="P197" s="37" t="str">
        <f t="shared" si="16"/>
        <v>½</v>
      </c>
      <c r="Q197" s="38" t="str">
        <f t="shared" si="17"/>
        <v>½</v>
      </c>
    </row>
    <row r="198" spans="10:17" x14ac:dyDescent="0.25">
      <c r="J198" s="5">
        <v>190</v>
      </c>
      <c r="K198" s="7" t="str">
        <f t="shared" si="12"/>
        <v>¾</v>
      </c>
      <c r="L198" s="1">
        <v>190</v>
      </c>
      <c r="M198" s="28" t="str">
        <f t="shared" si="13"/>
        <v>¾</v>
      </c>
      <c r="N198" s="29" t="str">
        <f t="shared" si="14"/>
        <v>¾</v>
      </c>
      <c r="O198" s="30" t="str">
        <f t="shared" si="15"/>
        <v>¾</v>
      </c>
      <c r="P198" s="31" t="str">
        <f t="shared" si="16"/>
        <v>¾</v>
      </c>
      <c r="Q198" s="32" t="str">
        <f t="shared" si="17"/>
        <v>¾</v>
      </c>
    </row>
    <row r="199" spans="10:17" x14ac:dyDescent="0.25">
      <c r="J199" s="5">
        <v>191</v>
      </c>
      <c r="K199" s="7" t="str">
        <f t="shared" si="12"/>
        <v>¿</v>
      </c>
      <c r="M199" s="28" t="str">
        <f t="shared" si="13"/>
        <v>¿</v>
      </c>
      <c r="N199" s="29" t="str">
        <f t="shared" si="14"/>
        <v>¿</v>
      </c>
      <c r="O199" s="30" t="str">
        <f t="shared" si="15"/>
        <v>¿</v>
      </c>
      <c r="P199" s="31" t="str">
        <f t="shared" si="16"/>
        <v>¿</v>
      </c>
      <c r="Q199" s="32" t="str">
        <f t="shared" si="17"/>
        <v>¿</v>
      </c>
    </row>
    <row r="200" spans="10:17" x14ac:dyDescent="0.25">
      <c r="J200" s="5">
        <v>192</v>
      </c>
      <c r="K200" s="7" t="str">
        <f t="shared" si="12"/>
        <v>À</v>
      </c>
      <c r="M200" s="28" t="str">
        <f t="shared" si="13"/>
        <v>À</v>
      </c>
      <c r="N200" s="29" t="str">
        <f t="shared" si="14"/>
        <v>À</v>
      </c>
      <c r="O200" s="30" t="str">
        <f t="shared" si="15"/>
        <v>À</v>
      </c>
      <c r="P200" s="31" t="str">
        <f t="shared" si="16"/>
        <v>À</v>
      </c>
      <c r="Q200" s="32" t="str">
        <f t="shared" si="17"/>
        <v>À</v>
      </c>
    </row>
    <row r="201" spans="10:17" x14ac:dyDescent="0.25">
      <c r="J201" s="5">
        <v>193</v>
      </c>
      <c r="K201" s="7" t="str">
        <f t="shared" si="12"/>
        <v>Á</v>
      </c>
      <c r="M201" s="28" t="str">
        <f t="shared" si="13"/>
        <v>Á</v>
      </c>
      <c r="N201" s="29" t="str">
        <f t="shared" si="14"/>
        <v>Á</v>
      </c>
      <c r="O201" s="30" t="str">
        <f t="shared" si="15"/>
        <v>Á</v>
      </c>
      <c r="P201" s="31" t="str">
        <f t="shared" si="16"/>
        <v>Á</v>
      </c>
      <c r="Q201" s="32" t="str">
        <f t="shared" si="17"/>
        <v>Á</v>
      </c>
    </row>
    <row r="202" spans="10:17" x14ac:dyDescent="0.25">
      <c r="J202" s="5">
        <v>194</v>
      </c>
      <c r="K202" s="7" t="str">
        <f t="shared" ref="K202:K263" si="18">CHAR(J202)</f>
        <v>Â</v>
      </c>
      <c r="M202" s="28" t="str">
        <f t="shared" ref="M202:M263" si="19">CHAR(J202)</f>
        <v>Â</v>
      </c>
      <c r="N202" s="29" t="str">
        <f t="shared" ref="N202:N263" si="20">CHAR(J202)</f>
        <v>Â</v>
      </c>
      <c r="O202" s="30" t="str">
        <f t="shared" ref="O202:O263" si="21">CHAR(J202)</f>
        <v>Â</v>
      </c>
      <c r="P202" s="31" t="str">
        <f t="shared" ref="P202:P263" si="22">CHAR(J202)</f>
        <v>Â</v>
      </c>
      <c r="Q202" s="32" t="str">
        <f t="shared" ref="Q202:Q263" si="23">CHAR(J202)</f>
        <v>Â</v>
      </c>
    </row>
    <row r="203" spans="10:17" x14ac:dyDescent="0.25">
      <c r="J203" s="5">
        <v>195</v>
      </c>
      <c r="K203" s="7" t="str">
        <f t="shared" si="18"/>
        <v>Ã</v>
      </c>
      <c r="M203" s="28" t="str">
        <f t="shared" si="19"/>
        <v>Ã</v>
      </c>
      <c r="N203" s="29" t="str">
        <f t="shared" si="20"/>
        <v>Ã</v>
      </c>
      <c r="O203" s="30" t="str">
        <f t="shared" si="21"/>
        <v>Ã</v>
      </c>
      <c r="P203" s="31" t="str">
        <f t="shared" si="22"/>
        <v>Ã</v>
      </c>
      <c r="Q203" s="32" t="str">
        <f t="shared" si="23"/>
        <v>Ã</v>
      </c>
    </row>
    <row r="204" spans="10:17" x14ac:dyDescent="0.25">
      <c r="J204" s="5">
        <v>196</v>
      </c>
      <c r="K204" s="7" t="str">
        <f t="shared" si="18"/>
        <v>Ä</v>
      </c>
      <c r="M204" s="28" t="str">
        <f t="shared" si="19"/>
        <v>Ä</v>
      </c>
      <c r="N204" s="29" t="str">
        <f t="shared" si="20"/>
        <v>Ä</v>
      </c>
      <c r="O204" s="30" t="str">
        <f t="shared" si="21"/>
        <v>Ä</v>
      </c>
      <c r="P204" s="31" t="str">
        <f t="shared" si="22"/>
        <v>Ä</v>
      </c>
      <c r="Q204" s="32" t="str">
        <f t="shared" si="23"/>
        <v>Ä</v>
      </c>
    </row>
    <row r="205" spans="10:17" x14ac:dyDescent="0.25">
      <c r="J205" s="5">
        <v>197</v>
      </c>
      <c r="K205" s="7" t="str">
        <f t="shared" si="18"/>
        <v>Å</v>
      </c>
      <c r="M205" s="28" t="str">
        <f t="shared" si="19"/>
        <v>Å</v>
      </c>
      <c r="N205" s="29" t="str">
        <f t="shared" si="20"/>
        <v>Å</v>
      </c>
      <c r="O205" s="30" t="str">
        <f t="shared" si="21"/>
        <v>Å</v>
      </c>
      <c r="P205" s="31" t="str">
        <f t="shared" si="22"/>
        <v>Å</v>
      </c>
      <c r="Q205" s="32" t="str">
        <f t="shared" si="23"/>
        <v>Å</v>
      </c>
    </row>
    <row r="206" spans="10:17" x14ac:dyDescent="0.25">
      <c r="J206" s="5">
        <v>198</v>
      </c>
      <c r="K206" s="7" t="str">
        <f t="shared" si="18"/>
        <v>Æ</v>
      </c>
      <c r="M206" s="28" t="str">
        <f t="shared" si="19"/>
        <v>Æ</v>
      </c>
      <c r="N206" s="29" t="str">
        <f t="shared" si="20"/>
        <v>Æ</v>
      </c>
      <c r="O206" s="30" t="str">
        <f t="shared" si="21"/>
        <v>Æ</v>
      </c>
      <c r="P206" s="31" t="str">
        <f t="shared" si="22"/>
        <v>Æ</v>
      </c>
      <c r="Q206" s="32" t="str">
        <f t="shared" si="23"/>
        <v>Æ</v>
      </c>
    </row>
    <row r="207" spans="10:17" ht="15.75" thickBot="1" x14ac:dyDescent="0.3">
      <c r="J207" s="39">
        <v>199</v>
      </c>
      <c r="K207" s="33" t="str">
        <f t="shared" si="18"/>
        <v>Ç</v>
      </c>
      <c r="L207" s="40"/>
      <c r="M207" s="34" t="str">
        <f t="shared" si="19"/>
        <v>Ç</v>
      </c>
      <c r="N207" s="35" t="str">
        <f t="shared" si="20"/>
        <v>Ç</v>
      </c>
      <c r="O207" s="36" t="str">
        <f t="shared" si="21"/>
        <v>Ç</v>
      </c>
      <c r="P207" s="37" t="str">
        <f t="shared" si="22"/>
        <v>Ç</v>
      </c>
      <c r="Q207" s="38" t="str">
        <f t="shared" si="23"/>
        <v>Ç</v>
      </c>
    </row>
    <row r="208" spans="10:17" x14ac:dyDescent="0.25">
      <c r="J208" s="5">
        <v>200</v>
      </c>
      <c r="K208" s="7" t="str">
        <f t="shared" si="18"/>
        <v>È</v>
      </c>
      <c r="L208" s="1">
        <v>200</v>
      </c>
      <c r="M208" s="28" t="str">
        <f t="shared" si="19"/>
        <v>È</v>
      </c>
      <c r="N208" s="29" t="str">
        <f t="shared" si="20"/>
        <v>È</v>
      </c>
      <c r="O208" s="30" t="str">
        <f t="shared" si="21"/>
        <v>È</v>
      </c>
      <c r="P208" s="31" t="str">
        <f t="shared" si="22"/>
        <v>È</v>
      </c>
      <c r="Q208" s="32" t="str">
        <f t="shared" si="23"/>
        <v>È</v>
      </c>
    </row>
    <row r="209" spans="10:17" x14ac:dyDescent="0.25">
      <c r="J209" s="5">
        <v>201</v>
      </c>
      <c r="K209" s="7" t="str">
        <f t="shared" si="18"/>
        <v>É</v>
      </c>
      <c r="M209" s="28" t="str">
        <f t="shared" si="19"/>
        <v>É</v>
      </c>
      <c r="N209" s="29" t="str">
        <f t="shared" si="20"/>
        <v>É</v>
      </c>
      <c r="O209" s="30" t="str">
        <f t="shared" si="21"/>
        <v>É</v>
      </c>
      <c r="P209" s="31" t="str">
        <f t="shared" si="22"/>
        <v>É</v>
      </c>
      <c r="Q209" s="32" t="str">
        <f t="shared" si="23"/>
        <v>É</v>
      </c>
    </row>
    <row r="210" spans="10:17" x14ac:dyDescent="0.25">
      <c r="J210" s="5">
        <v>202</v>
      </c>
      <c r="K210" s="7" t="str">
        <f t="shared" si="18"/>
        <v>Ê</v>
      </c>
      <c r="M210" s="28" t="str">
        <f t="shared" si="19"/>
        <v>Ê</v>
      </c>
      <c r="N210" s="29" t="str">
        <f t="shared" si="20"/>
        <v>Ê</v>
      </c>
      <c r="O210" s="30" t="str">
        <f t="shared" si="21"/>
        <v>Ê</v>
      </c>
      <c r="P210" s="31" t="str">
        <f t="shared" si="22"/>
        <v>Ê</v>
      </c>
      <c r="Q210" s="32" t="str">
        <f t="shared" si="23"/>
        <v>Ê</v>
      </c>
    </row>
    <row r="211" spans="10:17" x14ac:dyDescent="0.25">
      <c r="J211" s="5">
        <v>203</v>
      </c>
      <c r="K211" s="7" t="str">
        <f t="shared" si="18"/>
        <v>Ë</v>
      </c>
      <c r="M211" s="28" t="str">
        <f t="shared" si="19"/>
        <v>Ë</v>
      </c>
      <c r="N211" s="29" t="str">
        <f t="shared" si="20"/>
        <v>Ë</v>
      </c>
      <c r="O211" s="30" t="str">
        <f t="shared" si="21"/>
        <v>Ë</v>
      </c>
      <c r="P211" s="31" t="str">
        <f t="shared" si="22"/>
        <v>Ë</v>
      </c>
      <c r="Q211" s="32" t="str">
        <f t="shared" si="23"/>
        <v>Ë</v>
      </c>
    </row>
    <row r="212" spans="10:17" x14ac:dyDescent="0.25">
      <c r="J212" s="5">
        <v>204</v>
      </c>
      <c r="K212" s="7" t="str">
        <f t="shared" si="18"/>
        <v>Ì</v>
      </c>
      <c r="M212" s="28" t="str">
        <f t="shared" si="19"/>
        <v>Ì</v>
      </c>
      <c r="N212" s="29" t="str">
        <f t="shared" si="20"/>
        <v>Ì</v>
      </c>
      <c r="O212" s="30" t="str">
        <f t="shared" si="21"/>
        <v>Ì</v>
      </c>
      <c r="P212" s="31" t="str">
        <f t="shared" si="22"/>
        <v>Ì</v>
      </c>
      <c r="Q212" s="32" t="str">
        <f t="shared" si="23"/>
        <v>Ì</v>
      </c>
    </row>
    <row r="213" spans="10:17" x14ac:dyDescent="0.25">
      <c r="J213" s="5">
        <v>205</v>
      </c>
      <c r="K213" s="7" t="str">
        <f t="shared" si="18"/>
        <v>Í</v>
      </c>
      <c r="M213" s="28" t="str">
        <f t="shared" si="19"/>
        <v>Í</v>
      </c>
      <c r="N213" s="29" t="str">
        <f t="shared" si="20"/>
        <v>Í</v>
      </c>
      <c r="O213" s="30" t="str">
        <f t="shared" si="21"/>
        <v>Í</v>
      </c>
      <c r="P213" s="31" t="str">
        <f t="shared" si="22"/>
        <v>Í</v>
      </c>
      <c r="Q213" s="32" t="str">
        <f t="shared" si="23"/>
        <v>Í</v>
      </c>
    </row>
    <row r="214" spans="10:17" x14ac:dyDescent="0.25">
      <c r="J214" s="5">
        <v>206</v>
      </c>
      <c r="K214" s="7" t="str">
        <f t="shared" si="18"/>
        <v>Î</v>
      </c>
      <c r="M214" s="28" t="str">
        <f t="shared" si="19"/>
        <v>Î</v>
      </c>
      <c r="N214" s="29" t="str">
        <f t="shared" si="20"/>
        <v>Î</v>
      </c>
      <c r="O214" s="30" t="str">
        <f t="shared" si="21"/>
        <v>Î</v>
      </c>
      <c r="P214" s="31" t="str">
        <f t="shared" si="22"/>
        <v>Î</v>
      </c>
      <c r="Q214" s="32" t="str">
        <f t="shared" si="23"/>
        <v>Î</v>
      </c>
    </row>
    <row r="215" spans="10:17" x14ac:dyDescent="0.25">
      <c r="J215" s="5">
        <v>207</v>
      </c>
      <c r="K215" s="7" t="str">
        <f t="shared" si="18"/>
        <v>Ï</v>
      </c>
      <c r="M215" s="28" t="str">
        <f t="shared" si="19"/>
        <v>Ï</v>
      </c>
      <c r="N215" s="29" t="str">
        <f t="shared" si="20"/>
        <v>Ï</v>
      </c>
      <c r="O215" s="30" t="str">
        <f t="shared" si="21"/>
        <v>Ï</v>
      </c>
      <c r="P215" s="31" t="str">
        <f t="shared" si="22"/>
        <v>Ï</v>
      </c>
      <c r="Q215" s="32" t="str">
        <f t="shared" si="23"/>
        <v>Ï</v>
      </c>
    </row>
    <row r="216" spans="10:17" x14ac:dyDescent="0.25">
      <c r="J216" s="5">
        <v>208</v>
      </c>
      <c r="K216" s="7" t="str">
        <f t="shared" si="18"/>
        <v>Ð</v>
      </c>
      <c r="M216" s="28" t="str">
        <f t="shared" si="19"/>
        <v>Ð</v>
      </c>
      <c r="N216" s="29" t="str">
        <f t="shared" si="20"/>
        <v>Ð</v>
      </c>
      <c r="O216" s="30" t="str">
        <f t="shared" si="21"/>
        <v>Ð</v>
      </c>
      <c r="P216" s="31" t="str">
        <f t="shared" si="22"/>
        <v>Ð</v>
      </c>
      <c r="Q216" s="32" t="str">
        <f t="shared" si="23"/>
        <v>Ð</v>
      </c>
    </row>
    <row r="217" spans="10:17" ht="15.75" thickBot="1" x14ac:dyDescent="0.3">
      <c r="J217" s="39">
        <v>209</v>
      </c>
      <c r="K217" s="33" t="str">
        <f t="shared" si="18"/>
        <v>Ñ</v>
      </c>
      <c r="L217" s="40"/>
      <c r="M217" s="34" t="str">
        <f t="shared" si="19"/>
        <v>Ñ</v>
      </c>
      <c r="N217" s="35" t="str">
        <f t="shared" si="20"/>
        <v>Ñ</v>
      </c>
      <c r="O217" s="36" t="str">
        <f t="shared" si="21"/>
        <v>Ñ</v>
      </c>
      <c r="P217" s="37" t="str">
        <f t="shared" si="22"/>
        <v>Ñ</v>
      </c>
      <c r="Q217" s="38" t="str">
        <f t="shared" si="23"/>
        <v>Ñ</v>
      </c>
    </row>
    <row r="218" spans="10:17" x14ac:dyDescent="0.25">
      <c r="J218" s="5">
        <v>210</v>
      </c>
      <c r="K218" s="7" t="str">
        <f t="shared" si="18"/>
        <v>Ò</v>
      </c>
      <c r="L218" s="1">
        <v>210</v>
      </c>
      <c r="M218" s="28" t="str">
        <f t="shared" si="19"/>
        <v>Ò</v>
      </c>
      <c r="N218" s="29" t="str">
        <f t="shared" si="20"/>
        <v>Ò</v>
      </c>
      <c r="O218" s="30" t="str">
        <f t="shared" si="21"/>
        <v>Ò</v>
      </c>
      <c r="P218" s="31" t="str">
        <f t="shared" si="22"/>
        <v>Ò</v>
      </c>
      <c r="Q218" s="32" t="str">
        <f t="shared" si="23"/>
        <v>Ò</v>
      </c>
    </row>
    <row r="219" spans="10:17" x14ac:dyDescent="0.25">
      <c r="J219" s="5">
        <v>211</v>
      </c>
      <c r="K219" s="7" t="str">
        <f t="shared" si="18"/>
        <v>Ó</v>
      </c>
      <c r="M219" s="28" t="str">
        <f t="shared" si="19"/>
        <v>Ó</v>
      </c>
      <c r="N219" s="29" t="str">
        <f t="shared" si="20"/>
        <v>Ó</v>
      </c>
      <c r="O219" s="30" t="str">
        <f t="shared" si="21"/>
        <v>Ó</v>
      </c>
      <c r="P219" s="31" t="str">
        <f t="shared" si="22"/>
        <v>Ó</v>
      </c>
      <c r="Q219" s="32" t="str">
        <f t="shared" si="23"/>
        <v>Ó</v>
      </c>
    </row>
    <row r="220" spans="10:17" x14ac:dyDescent="0.25">
      <c r="J220" s="5">
        <v>212</v>
      </c>
      <c r="K220" s="7" t="str">
        <f t="shared" si="18"/>
        <v>Ô</v>
      </c>
      <c r="M220" s="28" t="str">
        <f t="shared" si="19"/>
        <v>Ô</v>
      </c>
      <c r="N220" s="29" t="str">
        <f t="shared" si="20"/>
        <v>Ô</v>
      </c>
      <c r="O220" s="30" t="str">
        <f t="shared" si="21"/>
        <v>Ô</v>
      </c>
      <c r="P220" s="31" t="str">
        <f t="shared" si="22"/>
        <v>Ô</v>
      </c>
      <c r="Q220" s="32" t="str">
        <f t="shared" si="23"/>
        <v>Ô</v>
      </c>
    </row>
    <row r="221" spans="10:17" x14ac:dyDescent="0.25">
      <c r="J221" s="5">
        <v>213</v>
      </c>
      <c r="K221" s="7" t="str">
        <f t="shared" si="18"/>
        <v>Õ</v>
      </c>
      <c r="M221" s="28" t="str">
        <f t="shared" si="19"/>
        <v>Õ</v>
      </c>
      <c r="N221" s="29" t="str">
        <f t="shared" si="20"/>
        <v>Õ</v>
      </c>
      <c r="O221" s="30" t="str">
        <f t="shared" si="21"/>
        <v>Õ</v>
      </c>
      <c r="P221" s="31" t="str">
        <f t="shared" si="22"/>
        <v>Õ</v>
      </c>
      <c r="Q221" s="32" t="str">
        <f t="shared" si="23"/>
        <v>Õ</v>
      </c>
    </row>
    <row r="222" spans="10:17" x14ac:dyDescent="0.25">
      <c r="J222" s="5">
        <v>214</v>
      </c>
      <c r="K222" s="7" t="str">
        <f t="shared" si="18"/>
        <v>Ö</v>
      </c>
      <c r="M222" s="28" t="str">
        <f t="shared" si="19"/>
        <v>Ö</v>
      </c>
      <c r="N222" s="29" t="str">
        <f t="shared" si="20"/>
        <v>Ö</v>
      </c>
      <c r="O222" s="30" t="str">
        <f t="shared" si="21"/>
        <v>Ö</v>
      </c>
      <c r="P222" s="31" t="str">
        <f t="shared" si="22"/>
        <v>Ö</v>
      </c>
      <c r="Q222" s="32" t="str">
        <f t="shared" si="23"/>
        <v>Ö</v>
      </c>
    </row>
    <row r="223" spans="10:17" x14ac:dyDescent="0.25">
      <c r="J223" s="5">
        <v>215</v>
      </c>
      <c r="K223" s="7" t="str">
        <f t="shared" si="18"/>
        <v>×</v>
      </c>
      <c r="M223" s="28" t="str">
        <f t="shared" si="19"/>
        <v>×</v>
      </c>
      <c r="N223" s="29" t="str">
        <f t="shared" si="20"/>
        <v>×</v>
      </c>
      <c r="O223" s="30" t="str">
        <f t="shared" si="21"/>
        <v>×</v>
      </c>
      <c r="P223" s="31" t="str">
        <f t="shared" si="22"/>
        <v>×</v>
      </c>
      <c r="Q223" s="32" t="str">
        <f t="shared" si="23"/>
        <v>×</v>
      </c>
    </row>
    <row r="224" spans="10:17" x14ac:dyDescent="0.25">
      <c r="J224" s="5">
        <v>216</v>
      </c>
      <c r="K224" s="7" t="str">
        <f t="shared" si="18"/>
        <v>Ø</v>
      </c>
      <c r="M224" s="28" t="str">
        <f t="shared" si="19"/>
        <v>Ø</v>
      </c>
      <c r="N224" s="29" t="str">
        <f t="shared" si="20"/>
        <v>Ø</v>
      </c>
      <c r="O224" s="30" t="str">
        <f t="shared" si="21"/>
        <v>Ø</v>
      </c>
      <c r="P224" s="31" t="str">
        <f t="shared" si="22"/>
        <v>Ø</v>
      </c>
      <c r="Q224" s="32" t="str">
        <f t="shared" si="23"/>
        <v>Ø</v>
      </c>
    </row>
    <row r="225" spans="10:17" x14ac:dyDescent="0.25">
      <c r="J225" s="5">
        <v>217</v>
      </c>
      <c r="K225" s="7" t="str">
        <f t="shared" si="18"/>
        <v>Ù</v>
      </c>
      <c r="M225" s="28" t="str">
        <f t="shared" si="19"/>
        <v>Ù</v>
      </c>
      <c r="N225" s="29" t="str">
        <f t="shared" si="20"/>
        <v>Ù</v>
      </c>
      <c r="O225" s="30" t="str">
        <f t="shared" si="21"/>
        <v>Ù</v>
      </c>
      <c r="P225" s="31" t="str">
        <f t="shared" si="22"/>
        <v>Ù</v>
      </c>
      <c r="Q225" s="32" t="str">
        <f t="shared" si="23"/>
        <v>Ù</v>
      </c>
    </row>
    <row r="226" spans="10:17" x14ac:dyDescent="0.25">
      <c r="J226" s="5">
        <v>218</v>
      </c>
      <c r="K226" s="7" t="str">
        <f t="shared" si="18"/>
        <v>Ú</v>
      </c>
      <c r="M226" s="28" t="str">
        <f t="shared" si="19"/>
        <v>Ú</v>
      </c>
      <c r="N226" s="29" t="str">
        <f t="shared" si="20"/>
        <v>Ú</v>
      </c>
      <c r="O226" s="30" t="str">
        <f t="shared" si="21"/>
        <v>Ú</v>
      </c>
      <c r="P226" s="31" t="str">
        <f t="shared" si="22"/>
        <v>Ú</v>
      </c>
      <c r="Q226" s="32" t="str">
        <f t="shared" si="23"/>
        <v>Ú</v>
      </c>
    </row>
    <row r="227" spans="10:17" ht="15.75" thickBot="1" x14ac:dyDescent="0.3">
      <c r="J227" s="39">
        <v>219</v>
      </c>
      <c r="K227" s="33" t="str">
        <f t="shared" si="18"/>
        <v>Û</v>
      </c>
      <c r="L227" s="40"/>
      <c r="M227" s="34" t="str">
        <f t="shared" si="19"/>
        <v>Û</v>
      </c>
      <c r="N227" s="35" t="str">
        <f t="shared" si="20"/>
        <v>Û</v>
      </c>
      <c r="O227" s="36" t="str">
        <f t="shared" si="21"/>
        <v>Û</v>
      </c>
      <c r="P227" s="37" t="str">
        <f t="shared" si="22"/>
        <v>Û</v>
      </c>
      <c r="Q227" s="38" t="str">
        <f t="shared" si="23"/>
        <v>Û</v>
      </c>
    </row>
    <row r="228" spans="10:17" x14ac:dyDescent="0.25">
      <c r="J228" s="5">
        <v>220</v>
      </c>
      <c r="K228" s="7" t="str">
        <f t="shared" si="18"/>
        <v>Ü</v>
      </c>
      <c r="L228" s="1">
        <v>220</v>
      </c>
      <c r="M228" s="28" t="str">
        <f t="shared" si="19"/>
        <v>Ü</v>
      </c>
      <c r="N228" s="29" t="str">
        <f t="shared" si="20"/>
        <v>Ü</v>
      </c>
      <c r="O228" s="30" t="str">
        <f t="shared" si="21"/>
        <v>Ü</v>
      </c>
      <c r="P228" s="31" t="str">
        <f t="shared" si="22"/>
        <v>Ü</v>
      </c>
      <c r="Q228" s="32" t="str">
        <f t="shared" si="23"/>
        <v>Ü</v>
      </c>
    </row>
    <row r="229" spans="10:17" x14ac:dyDescent="0.25">
      <c r="J229" s="5">
        <v>221</v>
      </c>
      <c r="K229" s="7" t="str">
        <f t="shared" si="18"/>
        <v>Ý</v>
      </c>
      <c r="M229" s="28" t="str">
        <f t="shared" si="19"/>
        <v>Ý</v>
      </c>
      <c r="N229" s="29" t="str">
        <f t="shared" si="20"/>
        <v>Ý</v>
      </c>
      <c r="O229" s="30" t="str">
        <f t="shared" si="21"/>
        <v>Ý</v>
      </c>
      <c r="P229" s="31" t="str">
        <f t="shared" si="22"/>
        <v>Ý</v>
      </c>
      <c r="Q229" s="32" t="str">
        <f t="shared" si="23"/>
        <v>Ý</v>
      </c>
    </row>
    <row r="230" spans="10:17" x14ac:dyDescent="0.25">
      <c r="J230" s="5">
        <v>222</v>
      </c>
      <c r="K230" s="7" t="str">
        <f t="shared" si="18"/>
        <v>Þ</v>
      </c>
      <c r="M230" s="28" t="str">
        <f t="shared" si="19"/>
        <v>Þ</v>
      </c>
      <c r="N230" s="29" t="str">
        <f t="shared" si="20"/>
        <v>Þ</v>
      </c>
      <c r="O230" s="30" t="str">
        <f t="shared" si="21"/>
        <v>Þ</v>
      </c>
      <c r="P230" s="31" t="str">
        <f t="shared" si="22"/>
        <v>Þ</v>
      </c>
      <c r="Q230" s="32" t="str">
        <f t="shared" si="23"/>
        <v>Þ</v>
      </c>
    </row>
    <row r="231" spans="10:17" x14ac:dyDescent="0.25">
      <c r="J231" s="5">
        <v>223</v>
      </c>
      <c r="K231" s="7" t="str">
        <f t="shared" si="18"/>
        <v>ß</v>
      </c>
      <c r="M231" s="28" t="str">
        <f t="shared" si="19"/>
        <v>ß</v>
      </c>
      <c r="N231" s="29" t="str">
        <f t="shared" si="20"/>
        <v>ß</v>
      </c>
      <c r="O231" s="30" t="str">
        <f t="shared" si="21"/>
        <v>ß</v>
      </c>
      <c r="P231" s="31" t="str">
        <f t="shared" si="22"/>
        <v>ß</v>
      </c>
      <c r="Q231" s="32" t="str">
        <f t="shared" si="23"/>
        <v>ß</v>
      </c>
    </row>
    <row r="232" spans="10:17" x14ac:dyDescent="0.25">
      <c r="J232" s="5">
        <v>224</v>
      </c>
      <c r="K232" s="7" t="str">
        <f t="shared" si="18"/>
        <v>à</v>
      </c>
      <c r="M232" s="28" t="str">
        <f t="shared" si="19"/>
        <v>à</v>
      </c>
      <c r="N232" s="29" t="str">
        <f t="shared" si="20"/>
        <v>à</v>
      </c>
      <c r="O232" s="30" t="str">
        <f t="shared" si="21"/>
        <v>à</v>
      </c>
      <c r="P232" s="31" t="str">
        <f t="shared" si="22"/>
        <v>à</v>
      </c>
      <c r="Q232" s="32" t="str">
        <f t="shared" si="23"/>
        <v>à</v>
      </c>
    </row>
    <row r="233" spans="10:17" x14ac:dyDescent="0.25">
      <c r="J233" s="5">
        <v>225</v>
      </c>
      <c r="K233" s="7" t="str">
        <f t="shared" si="18"/>
        <v>á</v>
      </c>
      <c r="M233" s="28" t="str">
        <f t="shared" si="19"/>
        <v>á</v>
      </c>
      <c r="N233" s="29" t="str">
        <f t="shared" si="20"/>
        <v>á</v>
      </c>
      <c r="O233" s="30" t="str">
        <f t="shared" si="21"/>
        <v>á</v>
      </c>
      <c r="P233" s="31" t="str">
        <f t="shared" si="22"/>
        <v>á</v>
      </c>
      <c r="Q233" s="32" t="str">
        <f t="shared" si="23"/>
        <v>á</v>
      </c>
    </row>
    <row r="234" spans="10:17" x14ac:dyDescent="0.25">
      <c r="J234" s="5">
        <v>226</v>
      </c>
      <c r="K234" s="7" t="str">
        <f t="shared" si="18"/>
        <v>â</v>
      </c>
      <c r="M234" s="28" t="str">
        <f t="shared" si="19"/>
        <v>â</v>
      </c>
      <c r="N234" s="29" t="str">
        <f t="shared" si="20"/>
        <v>â</v>
      </c>
      <c r="O234" s="30" t="str">
        <f t="shared" si="21"/>
        <v>â</v>
      </c>
      <c r="P234" s="31" t="str">
        <f t="shared" si="22"/>
        <v>â</v>
      </c>
      <c r="Q234" s="32" t="str">
        <f t="shared" si="23"/>
        <v>â</v>
      </c>
    </row>
    <row r="235" spans="10:17" x14ac:dyDescent="0.25">
      <c r="J235" s="5">
        <v>227</v>
      </c>
      <c r="K235" s="7" t="str">
        <f t="shared" si="18"/>
        <v>ã</v>
      </c>
      <c r="M235" s="28" t="str">
        <f t="shared" si="19"/>
        <v>ã</v>
      </c>
      <c r="N235" s="29" t="str">
        <f t="shared" si="20"/>
        <v>ã</v>
      </c>
      <c r="O235" s="30" t="str">
        <f t="shared" si="21"/>
        <v>ã</v>
      </c>
      <c r="P235" s="31" t="str">
        <f t="shared" si="22"/>
        <v>ã</v>
      </c>
      <c r="Q235" s="32" t="str">
        <f t="shared" si="23"/>
        <v>ã</v>
      </c>
    </row>
    <row r="236" spans="10:17" x14ac:dyDescent="0.25">
      <c r="J236" s="5">
        <v>228</v>
      </c>
      <c r="K236" s="7" t="str">
        <f t="shared" si="18"/>
        <v>ä</v>
      </c>
      <c r="M236" s="28" t="str">
        <f t="shared" si="19"/>
        <v>ä</v>
      </c>
      <c r="N236" s="29" t="str">
        <f t="shared" si="20"/>
        <v>ä</v>
      </c>
      <c r="O236" s="30" t="str">
        <f t="shared" si="21"/>
        <v>ä</v>
      </c>
      <c r="P236" s="31" t="str">
        <f t="shared" si="22"/>
        <v>ä</v>
      </c>
      <c r="Q236" s="32" t="str">
        <f t="shared" si="23"/>
        <v>ä</v>
      </c>
    </row>
    <row r="237" spans="10:17" ht="15.75" thickBot="1" x14ac:dyDescent="0.3">
      <c r="J237" s="39">
        <v>229</v>
      </c>
      <c r="K237" s="33" t="str">
        <f t="shared" si="18"/>
        <v>å</v>
      </c>
      <c r="L237" s="40"/>
      <c r="M237" s="34" t="str">
        <f t="shared" si="19"/>
        <v>å</v>
      </c>
      <c r="N237" s="35" t="str">
        <f t="shared" si="20"/>
        <v>å</v>
      </c>
      <c r="O237" s="36" t="str">
        <f t="shared" si="21"/>
        <v>å</v>
      </c>
      <c r="P237" s="37" t="str">
        <f t="shared" si="22"/>
        <v>å</v>
      </c>
      <c r="Q237" s="38" t="str">
        <f t="shared" si="23"/>
        <v>å</v>
      </c>
    </row>
    <row r="238" spans="10:17" x14ac:dyDescent="0.25">
      <c r="J238" s="5">
        <v>230</v>
      </c>
      <c r="K238" s="7" t="str">
        <f t="shared" si="18"/>
        <v>æ</v>
      </c>
      <c r="L238" s="1">
        <v>230</v>
      </c>
      <c r="M238" s="28" t="str">
        <f t="shared" si="19"/>
        <v>æ</v>
      </c>
      <c r="N238" s="29" t="str">
        <f t="shared" si="20"/>
        <v>æ</v>
      </c>
      <c r="O238" s="30" t="str">
        <f t="shared" si="21"/>
        <v>æ</v>
      </c>
      <c r="P238" s="31" t="str">
        <f t="shared" si="22"/>
        <v>æ</v>
      </c>
      <c r="Q238" s="32" t="str">
        <f t="shared" si="23"/>
        <v>æ</v>
      </c>
    </row>
    <row r="239" spans="10:17" x14ac:dyDescent="0.25">
      <c r="J239" s="5">
        <v>231</v>
      </c>
      <c r="K239" s="7" t="str">
        <f t="shared" si="18"/>
        <v>ç</v>
      </c>
      <c r="M239" s="28" t="str">
        <f t="shared" si="19"/>
        <v>ç</v>
      </c>
      <c r="N239" s="29" t="str">
        <f t="shared" si="20"/>
        <v>ç</v>
      </c>
      <c r="O239" s="30" t="str">
        <f t="shared" si="21"/>
        <v>ç</v>
      </c>
      <c r="P239" s="31" t="str">
        <f t="shared" si="22"/>
        <v>ç</v>
      </c>
      <c r="Q239" s="32" t="str">
        <f t="shared" si="23"/>
        <v>ç</v>
      </c>
    </row>
    <row r="240" spans="10:17" x14ac:dyDescent="0.25">
      <c r="J240" s="5">
        <v>232</v>
      </c>
      <c r="K240" s="7" t="str">
        <f t="shared" si="18"/>
        <v>è</v>
      </c>
      <c r="M240" s="28" t="str">
        <f t="shared" si="19"/>
        <v>è</v>
      </c>
      <c r="N240" s="29" t="str">
        <f t="shared" si="20"/>
        <v>è</v>
      </c>
      <c r="O240" s="30" t="str">
        <f t="shared" si="21"/>
        <v>è</v>
      </c>
      <c r="P240" s="31" t="str">
        <f t="shared" si="22"/>
        <v>è</v>
      </c>
      <c r="Q240" s="32" t="str">
        <f t="shared" si="23"/>
        <v>è</v>
      </c>
    </row>
    <row r="241" spans="10:17" x14ac:dyDescent="0.25">
      <c r="J241" s="5">
        <v>233</v>
      </c>
      <c r="K241" s="7" t="str">
        <f t="shared" si="18"/>
        <v>é</v>
      </c>
      <c r="M241" s="28" t="str">
        <f t="shared" si="19"/>
        <v>é</v>
      </c>
      <c r="N241" s="29" t="str">
        <f t="shared" si="20"/>
        <v>é</v>
      </c>
      <c r="O241" s="30" t="str">
        <f t="shared" si="21"/>
        <v>é</v>
      </c>
      <c r="P241" s="31" t="str">
        <f t="shared" si="22"/>
        <v>é</v>
      </c>
      <c r="Q241" s="32" t="str">
        <f t="shared" si="23"/>
        <v>é</v>
      </c>
    </row>
    <row r="242" spans="10:17" x14ac:dyDescent="0.25">
      <c r="J242" s="5">
        <v>234</v>
      </c>
      <c r="K242" s="7" t="str">
        <f t="shared" si="18"/>
        <v>ê</v>
      </c>
      <c r="M242" s="28" t="str">
        <f t="shared" si="19"/>
        <v>ê</v>
      </c>
      <c r="N242" s="29" t="str">
        <f t="shared" si="20"/>
        <v>ê</v>
      </c>
      <c r="O242" s="30" t="str">
        <f t="shared" si="21"/>
        <v>ê</v>
      </c>
      <c r="P242" s="31" t="str">
        <f t="shared" si="22"/>
        <v>ê</v>
      </c>
      <c r="Q242" s="32" t="str">
        <f t="shared" si="23"/>
        <v>ê</v>
      </c>
    </row>
    <row r="243" spans="10:17" x14ac:dyDescent="0.25">
      <c r="J243" s="5">
        <v>235</v>
      </c>
      <c r="K243" s="7" t="str">
        <f t="shared" si="18"/>
        <v>ë</v>
      </c>
      <c r="M243" s="28" t="str">
        <f t="shared" si="19"/>
        <v>ë</v>
      </c>
      <c r="N243" s="29" t="str">
        <f t="shared" si="20"/>
        <v>ë</v>
      </c>
      <c r="O243" s="30" t="str">
        <f t="shared" si="21"/>
        <v>ë</v>
      </c>
      <c r="P243" s="31" t="str">
        <f t="shared" si="22"/>
        <v>ë</v>
      </c>
      <c r="Q243" s="32" t="str">
        <f t="shared" si="23"/>
        <v>ë</v>
      </c>
    </row>
    <row r="244" spans="10:17" x14ac:dyDescent="0.25">
      <c r="J244" s="5">
        <v>236</v>
      </c>
      <c r="K244" s="7" t="str">
        <f t="shared" si="18"/>
        <v>ì</v>
      </c>
      <c r="M244" s="28" t="str">
        <f t="shared" si="19"/>
        <v>ì</v>
      </c>
      <c r="N244" s="29" t="str">
        <f t="shared" si="20"/>
        <v>ì</v>
      </c>
      <c r="O244" s="30" t="str">
        <f t="shared" si="21"/>
        <v>ì</v>
      </c>
      <c r="P244" s="31" t="str">
        <f t="shared" si="22"/>
        <v>ì</v>
      </c>
      <c r="Q244" s="32" t="str">
        <f t="shared" si="23"/>
        <v>ì</v>
      </c>
    </row>
    <row r="245" spans="10:17" x14ac:dyDescent="0.25">
      <c r="J245" s="5">
        <v>237</v>
      </c>
      <c r="K245" s="7" t="str">
        <f t="shared" si="18"/>
        <v>í</v>
      </c>
      <c r="M245" s="28" t="str">
        <f t="shared" si="19"/>
        <v>í</v>
      </c>
      <c r="N245" s="29" t="str">
        <f t="shared" si="20"/>
        <v>í</v>
      </c>
      <c r="O245" s="30" t="str">
        <f t="shared" si="21"/>
        <v>í</v>
      </c>
      <c r="P245" s="31" t="str">
        <f t="shared" si="22"/>
        <v>í</v>
      </c>
      <c r="Q245" s="32" t="str">
        <f t="shared" si="23"/>
        <v>í</v>
      </c>
    </row>
    <row r="246" spans="10:17" x14ac:dyDescent="0.25">
      <c r="J246" s="5">
        <v>238</v>
      </c>
      <c r="K246" s="7" t="str">
        <f t="shared" si="18"/>
        <v>î</v>
      </c>
      <c r="M246" s="28" t="str">
        <f t="shared" si="19"/>
        <v>î</v>
      </c>
      <c r="N246" s="29" t="str">
        <f t="shared" si="20"/>
        <v>î</v>
      </c>
      <c r="O246" s="30" t="str">
        <f t="shared" si="21"/>
        <v>î</v>
      </c>
      <c r="P246" s="31" t="str">
        <f t="shared" si="22"/>
        <v>î</v>
      </c>
      <c r="Q246" s="32" t="str">
        <f t="shared" si="23"/>
        <v>î</v>
      </c>
    </row>
    <row r="247" spans="10:17" ht="15.75" thickBot="1" x14ac:dyDescent="0.3">
      <c r="J247" s="39">
        <v>239</v>
      </c>
      <c r="K247" s="33" t="str">
        <f t="shared" si="18"/>
        <v>ï</v>
      </c>
      <c r="L247" s="40"/>
      <c r="M247" s="34" t="str">
        <f t="shared" si="19"/>
        <v>ï</v>
      </c>
      <c r="N247" s="35" t="str">
        <f t="shared" si="20"/>
        <v>ï</v>
      </c>
      <c r="O247" s="36" t="str">
        <f t="shared" si="21"/>
        <v>ï</v>
      </c>
      <c r="P247" s="37" t="str">
        <f t="shared" si="22"/>
        <v>ï</v>
      </c>
      <c r="Q247" s="38" t="str">
        <f t="shared" si="23"/>
        <v>ï</v>
      </c>
    </row>
    <row r="248" spans="10:17" x14ac:dyDescent="0.25">
      <c r="J248" s="5">
        <v>240</v>
      </c>
      <c r="K248" s="7" t="str">
        <f t="shared" si="18"/>
        <v>ð</v>
      </c>
      <c r="L248" s="1">
        <v>240</v>
      </c>
      <c r="M248" s="28" t="str">
        <f t="shared" si="19"/>
        <v>ð</v>
      </c>
      <c r="N248" s="29" t="str">
        <f t="shared" si="20"/>
        <v>ð</v>
      </c>
      <c r="O248" s="30" t="str">
        <f t="shared" si="21"/>
        <v>ð</v>
      </c>
      <c r="P248" s="31" t="str">
        <f t="shared" si="22"/>
        <v>ð</v>
      </c>
      <c r="Q248" s="32" t="str">
        <f t="shared" si="23"/>
        <v>ð</v>
      </c>
    </row>
    <row r="249" spans="10:17" x14ac:dyDescent="0.25">
      <c r="J249" s="5">
        <v>241</v>
      </c>
      <c r="K249" s="7" t="str">
        <f t="shared" si="18"/>
        <v>ñ</v>
      </c>
      <c r="M249" s="28" t="str">
        <f t="shared" si="19"/>
        <v>ñ</v>
      </c>
      <c r="N249" s="29" t="str">
        <f t="shared" si="20"/>
        <v>ñ</v>
      </c>
      <c r="O249" s="30" t="str">
        <f t="shared" si="21"/>
        <v>ñ</v>
      </c>
      <c r="P249" s="31" t="str">
        <f t="shared" si="22"/>
        <v>ñ</v>
      </c>
      <c r="Q249" s="32" t="str">
        <f t="shared" si="23"/>
        <v>ñ</v>
      </c>
    </row>
    <row r="250" spans="10:17" x14ac:dyDescent="0.25">
      <c r="J250" s="5">
        <v>242</v>
      </c>
      <c r="K250" s="7" t="str">
        <f t="shared" si="18"/>
        <v>ò</v>
      </c>
      <c r="M250" s="28" t="str">
        <f t="shared" si="19"/>
        <v>ò</v>
      </c>
      <c r="N250" s="29" t="str">
        <f t="shared" si="20"/>
        <v>ò</v>
      </c>
      <c r="O250" s="30" t="str">
        <f t="shared" si="21"/>
        <v>ò</v>
      </c>
      <c r="P250" s="31" t="str">
        <f t="shared" si="22"/>
        <v>ò</v>
      </c>
      <c r="Q250" s="32" t="str">
        <f t="shared" si="23"/>
        <v>ò</v>
      </c>
    </row>
    <row r="251" spans="10:17" x14ac:dyDescent="0.25">
      <c r="J251" s="5">
        <v>243</v>
      </c>
      <c r="K251" s="7" t="str">
        <f t="shared" si="18"/>
        <v>ó</v>
      </c>
      <c r="M251" s="28" t="str">
        <f t="shared" si="19"/>
        <v>ó</v>
      </c>
      <c r="N251" s="29" t="str">
        <f t="shared" si="20"/>
        <v>ó</v>
      </c>
      <c r="O251" s="30" t="str">
        <f t="shared" si="21"/>
        <v>ó</v>
      </c>
      <c r="P251" s="31" t="str">
        <f t="shared" si="22"/>
        <v>ó</v>
      </c>
      <c r="Q251" s="32" t="str">
        <f t="shared" si="23"/>
        <v>ó</v>
      </c>
    </row>
    <row r="252" spans="10:17" x14ac:dyDescent="0.25">
      <c r="J252" s="5">
        <v>244</v>
      </c>
      <c r="K252" s="7" t="str">
        <f t="shared" si="18"/>
        <v>ô</v>
      </c>
      <c r="M252" s="28" t="str">
        <f t="shared" si="19"/>
        <v>ô</v>
      </c>
      <c r="N252" s="29" t="str">
        <f t="shared" si="20"/>
        <v>ô</v>
      </c>
      <c r="O252" s="30" t="str">
        <f t="shared" si="21"/>
        <v>ô</v>
      </c>
      <c r="P252" s="31" t="str">
        <f t="shared" si="22"/>
        <v>ô</v>
      </c>
      <c r="Q252" s="32" t="str">
        <f t="shared" si="23"/>
        <v>ô</v>
      </c>
    </row>
    <row r="253" spans="10:17" x14ac:dyDescent="0.25">
      <c r="J253" s="5">
        <v>245</v>
      </c>
      <c r="K253" s="7" t="str">
        <f t="shared" si="18"/>
        <v>õ</v>
      </c>
      <c r="M253" s="28" t="str">
        <f t="shared" si="19"/>
        <v>õ</v>
      </c>
      <c r="N253" s="29" t="str">
        <f t="shared" si="20"/>
        <v>õ</v>
      </c>
      <c r="O253" s="30" t="str">
        <f t="shared" si="21"/>
        <v>õ</v>
      </c>
      <c r="P253" s="31" t="str">
        <f t="shared" si="22"/>
        <v>õ</v>
      </c>
      <c r="Q253" s="32" t="str">
        <f t="shared" si="23"/>
        <v>õ</v>
      </c>
    </row>
    <row r="254" spans="10:17" x14ac:dyDescent="0.25">
      <c r="J254" s="5">
        <v>246</v>
      </c>
      <c r="K254" s="7" t="str">
        <f t="shared" si="18"/>
        <v>ö</v>
      </c>
      <c r="M254" s="28" t="str">
        <f t="shared" si="19"/>
        <v>ö</v>
      </c>
      <c r="N254" s="29" t="str">
        <f t="shared" si="20"/>
        <v>ö</v>
      </c>
      <c r="O254" s="30" t="str">
        <f t="shared" si="21"/>
        <v>ö</v>
      </c>
      <c r="P254" s="31" t="str">
        <f t="shared" si="22"/>
        <v>ö</v>
      </c>
      <c r="Q254" s="32" t="str">
        <f t="shared" si="23"/>
        <v>ö</v>
      </c>
    </row>
    <row r="255" spans="10:17" x14ac:dyDescent="0.25">
      <c r="J255" s="5">
        <v>247</v>
      </c>
      <c r="K255" s="7" t="str">
        <f t="shared" si="18"/>
        <v>÷</v>
      </c>
      <c r="M255" s="28" t="str">
        <f t="shared" si="19"/>
        <v>÷</v>
      </c>
      <c r="N255" s="29" t="str">
        <f t="shared" si="20"/>
        <v>÷</v>
      </c>
      <c r="O255" s="30" t="str">
        <f t="shared" si="21"/>
        <v>÷</v>
      </c>
      <c r="P255" s="31" t="str">
        <f t="shared" si="22"/>
        <v>÷</v>
      </c>
      <c r="Q255" s="32" t="str">
        <f t="shared" si="23"/>
        <v>÷</v>
      </c>
    </row>
    <row r="256" spans="10:17" x14ac:dyDescent="0.25">
      <c r="J256" s="5">
        <v>248</v>
      </c>
      <c r="K256" s="7" t="str">
        <f t="shared" si="18"/>
        <v>ø</v>
      </c>
      <c r="M256" s="28" t="str">
        <f t="shared" si="19"/>
        <v>ø</v>
      </c>
      <c r="N256" s="29" t="str">
        <f t="shared" si="20"/>
        <v>ø</v>
      </c>
      <c r="O256" s="30" t="str">
        <f t="shared" si="21"/>
        <v>ø</v>
      </c>
      <c r="P256" s="31" t="str">
        <f t="shared" si="22"/>
        <v>ø</v>
      </c>
      <c r="Q256" s="32" t="str">
        <f t="shared" si="23"/>
        <v>ø</v>
      </c>
    </row>
    <row r="257" spans="10:17" ht="15.75" thickBot="1" x14ac:dyDescent="0.3">
      <c r="J257" s="39">
        <v>249</v>
      </c>
      <c r="K257" s="33" t="str">
        <f t="shared" si="18"/>
        <v>ù</v>
      </c>
      <c r="L257" s="40"/>
      <c r="M257" s="34" t="str">
        <f t="shared" si="19"/>
        <v>ù</v>
      </c>
      <c r="N257" s="35" t="str">
        <f t="shared" si="20"/>
        <v>ù</v>
      </c>
      <c r="O257" s="36" t="str">
        <f t="shared" si="21"/>
        <v>ù</v>
      </c>
      <c r="P257" s="37" t="str">
        <f t="shared" si="22"/>
        <v>ù</v>
      </c>
      <c r="Q257" s="38" t="str">
        <f t="shared" si="23"/>
        <v>ù</v>
      </c>
    </row>
    <row r="258" spans="10:17" x14ac:dyDescent="0.25">
      <c r="J258" s="5">
        <v>250</v>
      </c>
      <c r="K258" s="7" t="str">
        <f t="shared" si="18"/>
        <v>ú</v>
      </c>
      <c r="L258" s="1">
        <v>250</v>
      </c>
      <c r="M258" s="28" t="str">
        <f t="shared" si="19"/>
        <v>ú</v>
      </c>
      <c r="N258" s="29" t="str">
        <f t="shared" si="20"/>
        <v>ú</v>
      </c>
      <c r="O258" s="30" t="str">
        <f t="shared" si="21"/>
        <v>ú</v>
      </c>
      <c r="P258" s="31" t="str">
        <f t="shared" si="22"/>
        <v>ú</v>
      </c>
      <c r="Q258" s="32" t="str">
        <f t="shared" si="23"/>
        <v>ú</v>
      </c>
    </row>
    <row r="259" spans="10:17" x14ac:dyDescent="0.25">
      <c r="J259" s="5">
        <v>251</v>
      </c>
      <c r="K259" s="7" t="str">
        <f t="shared" si="18"/>
        <v>û</v>
      </c>
      <c r="M259" s="28" t="str">
        <f t="shared" si="19"/>
        <v>û</v>
      </c>
      <c r="N259" s="29" t="str">
        <f t="shared" si="20"/>
        <v>û</v>
      </c>
      <c r="O259" s="30" t="str">
        <f t="shared" si="21"/>
        <v>û</v>
      </c>
      <c r="P259" s="31" t="str">
        <f t="shared" si="22"/>
        <v>û</v>
      </c>
      <c r="Q259" s="32" t="str">
        <f t="shared" si="23"/>
        <v>û</v>
      </c>
    </row>
    <row r="260" spans="10:17" x14ac:dyDescent="0.25">
      <c r="J260" s="5">
        <v>252</v>
      </c>
      <c r="K260" s="7" t="str">
        <f t="shared" si="18"/>
        <v>ü</v>
      </c>
      <c r="M260" s="28" t="str">
        <f t="shared" si="19"/>
        <v>ü</v>
      </c>
      <c r="N260" s="29" t="str">
        <f t="shared" si="20"/>
        <v>ü</v>
      </c>
      <c r="O260" s="30" t="str">
        <f t="shared" si="21"/>
        <v>ü</v>
      </c>
      <c r="P260" s="31" t="str">
        <f t="shared" si="22"/>
        <v>ü</v>
      </c>
      <c r="Q260" s="32" t="str">
        <f t="shared" si="23"/>
        <v>ü</v>
      </c>
    </row>
    <row r="261" spans="10:17" x14ac:dyDescent="0.25">
      <c r="J261" s="5">
        <v>253</v>
      </c>
      <c r="K261" s="7" t="str">
        <f t="shared" si="18"/>
        <v>ý</v>
      </c>
      <c r="M261" s="28" t="str">
        <f t="shared" si="19"/>
        <v>ý</v>
      </c>
      <c r="N261" s="29" t="str">
        <f t="shared" si="20"/>
        <v>ý</v>
      </c>
      <c r="O261" s="30" t="str">
        <f t="shared" si="21"/>
        <v>ý</v>
      </c>
      <c r="P261" s="31" t="str">
        <f t="shared" si="22"/>
        <v>ý</v>
      </c>
      <c r="Q261" s="32" t="str">
        <f t="shared" si="23"/>
        <v>ý</v>
      </c>
    </row>
    <row r="262" spans="10:17" x14ac:dyDescent="0.25">
      <c r="J262" s="5">
        <v>254</v>
      </c>
      <c r="K262" s="7" t="str">
        <f t="shared" si="18"/>
        <v>þ</v>
      </c>
      <c r="M262" s="28" t="str">
        <f t="shared" si="19"/>
        <v>þ</v>
      </c>
      <c r="N262" s="29" t="str">
        <f t="shared" si="20"/>
        <v>þ</v>
      </c>
      <c r="O262" s="30" t="str">
        <f t="shared" si="21"/>
        <v>þ</v>
      </c>
      <c r="P262" s="31" t="str">
        <f t="shared" si="22"/>
        <v>þ</v>
      </c>
      <c r="Q262" s="32" t="str">
        <f t="shared" si="23"/>
        <v>þ</v>
      </c>
    </row>
    <row r="263" spans="10:17" x14ac:dyDescent="0.25">
      <c r="J263" s="5">
        <v>255</v>
      </c>
      <c r="K263" s="7" t="str">
        <f t="shared" si="18"/>
        <v>ÿ</v>
      </c>
      <c r="M263" s="28" t="str">
        <f t="shared" si="19"/>
        <v>ÿ</v>
      </c>
      <c r="N263" s="29" t="str">
        <f t="shared" si="20"/>
        <v>ÿ</v>
      </c>
      <c r="O263" s="30" t="str">
        <f t="shared" si="21"/>
        <v>ÿ</v>
      </c>
      <c r="P263" s="31" t="str">
        <f t="shared" si="22"/>
        <v>ÿ</v>
      </c>
      <c r="Q263" s="32" t="str">
        <f t="shared" si="23"/>
        <v>ÿ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14</vt:i4>
      </vt:variant>
    </vt:vector>
  </HeadingPairs>
  <TitlesOfParts>
    <vt:vector size="19" baseType="lpstr">
      <vt:lpstr>Profiel</vt:lpstr>
      <vt:lpstr>Profiel2</vt:lpstr>
      <vt:lpstr>Toelichting</vt:lpstr>
      <vt:lpstr>Archief</vt:lpstr>
      <vt:lpstr>Hulp</vt:lpstr>
      <vt:lpstr>BreedteBovenLijst</vt:lpstr>
      <vt:lpstr>BreedteBovenListArchief</vt:lpstr>
      <vt:lpstr>BreedteOnderLijst</vt:lpstr>
      <vt:lpstr>BreedteOnderListArchief</vt:lpstr>
      <vt:lpstr>Datum</vt:lpstr>
      <vt:lpstr>DikteLijst</vt:lpstr>
      <vt:lpstr>DikteListArchief</vt:lpstr>
      <vt:lpstr>InvoerProfiel2</vt:lpstr>
      <vt:lpstr>Onderdeel</vt:lpstr>
      <vt:lpstr>ProfielNaam</vt:lpstr>
      <vt:lpstr>Project</vt:lpstr>
      <vt:lpstr>SplitAfstandListArchief</vt:lpstr>
      <vt:lpstr>Tekenvel</vt:lpstr>
      <vt:lpstr>Versie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dcterms:created xsi:type="dcterms:W3CDTF">2019-08-17T08:26:14Z</dcterms:created>
  <dcterms:modified xsi:type="dcterms:W3CDTF">2020-02-19T19:47:58Z</dcterms:modified>
</cp:coreProperties>
</file>